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L44" i="1" l="1"/>
  <c r="L42" i="1" l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<sst xmlns="http://schemas.openxmlformats.org/spreadsheetml/2006/main" count="519" uniqueCount="251">
  <si>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</si>
  <si>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</si>
  <si>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</si>
  <si>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</si>
  <si>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</si>
  <si>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</si>
  <si>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</si>
  <si>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</si>
  <si>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</si>
  <si>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</si>
  <si>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</si>
  <si>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</si>
  <si>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</si>
  <si>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</si>
  <si>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</si>
  <si>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</si>
  <si>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</si>
  <si>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</si>
  <si>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</si>
  <si>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</si>
  <si>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</si>
  <si>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</si>
  <si>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</si>
  <si>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</si>
  <si>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</si>
  <si>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</si>
  <si>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</si>
  <si>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</si>
  <si>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</si>
  <si>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</si>
  <si>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</si>
  <si>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</si>
  <si>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</si>
  <si>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</si>
  <si>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</si>
  <si>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</si>
  <si>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</si>
  <si>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</si>
  <si>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</si>
  <si>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</si>
  <si>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</si>
  <si>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</si>
  <si>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</si>
  <si>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</si>
  <si>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</si>
  <si>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</si>
  <si>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</si>
  <si>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</si>
  <si>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</si>
  <si>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</si>
  <si>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</si>
  <si>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</si>
  <si>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</si>
  <si>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</si>
  <si>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</si>
  <si>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</si>
  <si>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</si>
  <si>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</si>
  <si>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</si>
  <si>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</si>
  <si>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</si>
  <si>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</si>
  <si>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</si>
  <si>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</si>
  <si>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</si>
  <si>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</si>
  <si>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</si>
  <si>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</si>
  <si>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</si>
  <si>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</si>
  <si>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</si>
  <si>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</si>
  <si>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</si>
  <si>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</si>
  <si>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</si>
  <si>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</si>
  <si>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</si>
  <si>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</si>
  <si>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</si>
  <si>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</si>
  <si>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</si>
  <si>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</si>
  <si>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</si>
  <si>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</si>
  <si>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</si>
  <si>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</si>
  <si>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</si>
  <si>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</si>
  <si>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</si>
  <si>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</si>
  <si>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</si>
  <si>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</si>
  <si>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</si>
  <si>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</si>
  <si>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</si>
  <si>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</si>
  <si>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</si>
  <si>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</si>
  <si>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</si>
  <si>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</si>
  <si>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</si>
  <si>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</si>
  <si>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</si>
  <si>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</si>
  <si>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</si>
  <si>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</si>
  <si>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</si>
  <si>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</si>
  <si>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</si>
  <si>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</si>
  <si>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</si>
  <si>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</si>
  <si>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</si>
  <si>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</si>
  <si>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</si>
  <si>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</si>
  <si>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</si>
  <si>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</si>
  <si>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</si>
  <si>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</si>
  <si>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</si>
  <si>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</si>
  <si>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</si>
  <si>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</si>
  <si>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</si>
  <si>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</si>
  <si>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</si>
  <si>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</si>
  <si>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</si>
  <si>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</si>
  <si>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</si>
  <si>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</si>
  <si>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</si>
  <si>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</si>
  <si>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</si>
  <si>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</si>
  <si>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</si>
  <si>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</si>
  <si>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</si>
  <si>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</si>
  <si>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</si>
  <si>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</si>
  <si>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</si>
  <si>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</si>
  <si>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</si>
  <si>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</si>
  <si>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</si>
  <si>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</si>
  <si>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</si>
  <si>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</si>
  <si>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</si>
  <si>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</si>
  <si>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</si>
  <si>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</si>
  <si>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</si>
  <si>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</si>
  <si>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</si>
  <si>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</si>
  <si>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</si>
  <si>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</si>
  <si>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</si>
  <si>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</si>
  <si>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</si>
  <si>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</si>
  <si>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</si>
  <si>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</si>
  <si>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</si>
  <si>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</si>
  <si>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</si>
  <si>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</si>
  <si>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</si>
  <si>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</si>
  <si>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</si>
  <si>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</si>
  <si>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</si>
  <si>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</si>
  <si>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</si>
  <si>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</si>
  <si>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</si>
  <si>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</si>
  <si>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</si>
  <si>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</si>
  <si>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</si>
  <si>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</si>
  <si>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</si>
  <si>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</si>
  <si>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</si>
  <si>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</si>
  <si>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</si>
  <si>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</si>
  <si>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</si>
  <si>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</si>
  <si>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</si>
  <si>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</si>
  <si>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</si>
  <si>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</si>
  <si>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</si>
  <si>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</si>
  <si>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</si>
  <si>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</si>
  <si>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</si>
  <si>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</si>
  <si>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</si>
  <si>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</si>
  <si>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</si>
  <si>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</si>
  <si>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</si>
  <si>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</si>
  <si>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</si>
  <si>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</si>
  <si>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</si>
  <si>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</si>
  <si>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</si>
  <si>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</si>
  <si>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</si>
  <si>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</si>
  <si>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</si>
  <si>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</si>
  <si>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</si>
  <si>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</si>
  <si>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</si>
  <si>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</si>
  <si>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</si>
  <si>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</si>
  <si>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</si>
  <si>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</si>
  <si>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</si>
  <si>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</si>
  <si>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</si>
  <si>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</si>
  <si>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</si>
  <si>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</si>
  <si>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</si>
  <si>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</si>
  <si>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</si>
  <si>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</si>
  <si>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</si>
  <si>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</si>
  <si>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</si>
  <si>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</si>
  <si>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</si>
  <si>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14</t>
  </si>
  <si>
    <t>2025 год</t>
  </si>
  <si>
    <t>2026 год</t>
  </si>
  <si>
    <t>2027 год</t>
  </si>
  <si>
    <t>на 2025 финансовый год и на плановый период 2026 и 2027 годов</t>
  </si>
  <si>
    <t>Н.И. Слепенкова</t>
  </si>
  <si>
    <t>Начальник отдела бюджетного планирования и экономического анализа Управления финансов</t>
  </si>
  <si>
    <t>по состоянию на 01.08.2025</t>
  </si>
  <si>
    <t>Заместитель начальника Управления финансов</t>
  </si>
  <si>
    <t>Н.В. Лаунер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</si>
</sst>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" fontId="22" fillId="0" borderId="1" xfId="0" applyNumberFormat="1" applyFont="1" applyFill="1" applyBorder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77638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2" zoomScaleSheetLayoutView="100" workbookViewId="0">
      <selection activeCell="A14" sqref="A14:N14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20.75" style="10" customWidth="1"/>
    <col min="13" max="13" width="21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7" t="s">
        <v>228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s="51" customFormat="1" ht="15.65" x14ac:dyDescent="0.25">
      <c r="A3" s="127" t="s">
        <v>229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s="51" customFormat="1" ht="15.65" x14ac:dyDescent="0.25">
      <c r="A4" s="128" t="s">
        <v>230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s="51" customFormat="1" ht="15.65" x14ac:dyDescent="0.25">
      <c r="A5" s="8"/>
      <c r="B5" s="129" t="s">
        <v>231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30" t="s">
        <v>232</v>
      </c>
      <c r="J7" s="130"/>
      <c r="K7" s="130"/>
      <c r="L7" s="130"/>
      <c r="M7" s="130"/>
      <c r="N7" s="130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3" t="s">
        <v>249</v>
      </c>
      <c r="J8" s="133"/>
      <c r="K8" s="133"/>
      <c r="L8" s="133"/>
      <c r="M8" s="133"/>
      <c r="N8" s="133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3" t="s">
        <v>250</v>
      </c>
      <c r="I9" s="133"/>
      <c r="J9" s="133"/>
      <c r="K9" s="133"/>
      <c r="L9" s="133"/>
      <c r="M9" s="133"/>
      <c r="N9" s="133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5" t="s">
        <v>233</v>
      </c>
      <c r="H10" s="135"/>
      <c r="I10" s="135"/>
      <c r="J10" s="135"/>
      <c r="K10" s="135"/>
      <c r="L10" s="135"/>
      <c r="M10" s="135"/>
      <c r="N10" s="135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45873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4" t="s">
        <v>234</v>
      </c>
      <c r="J12" s="134"/>
      <c r="K12" s="134"/>
      <c r="L12" s="134"/>
      <c r="M12" s="134"/>
      <c r="N12" s="134"/>
    </row>
    <row r="13" spans="1:14" s="51" customFormat="1" ht="15.65" x14ac:dyDescent="0.25">
      <c r="A13" s="131" t="s">
        <v>235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s="51" customFormat="1" ht="15.65" x14ac:dyDescent="0.25">
      <c r="A14" s="131" t="s">
        <v>245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1:14" s="51" customFormat="1" ht="15.65" x14ac:dyDescent="0.25">
      <c r="A15" s="62"/>
      <c r="B15" s="62"/>
      <c r="C15" s="62"/>
      <c r="D15" s="62"/>
      <c r="E15" s="131" t="s">
        <v>248</v>
      </c>
      <c r="F15" s="131"/>
      <c r="G15" s="131"/>
      <c r="H15" s="131"/>
      <c r="I15" s="131"/>
      <c r="J15" s="131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2" t="s">
        <v>236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0" t="s">
        <v>237</v>
      </c>
      <c r="B19" s="123" t="s">
        <v>115</v>
      </c>
      <c r="C19" s="122" t="s">
        <v>148</v>
      </c>
      <c r="D19" s="120" t="s">
        <v>116</v>
      </c>
      <c r="E19" s="121"/>
      <c r="F19" s="121"/>
      <c r="G19" s="121"/>
      <c r="H19" s="121"/>
      <c r="I19" s="121"/>
      <c r="J19" s="121"/>
      <c r="K19" s="121"/>
      <c r="L19" s="124" t="s">
        <v>240</v>
      </c>
      <c r="M19" s="125"/>
      <c r="N19" s="126"/>
    </row>
    <row r="20" spans="1:17" s="50" customFormat="1" ht="146.25" customHeight="1" x14ac:dyDescent="0.25">
      <c r="A20" s="120"/>
      <c r="B20" s="123"/>
      <c r="C20" s="122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242</v>
      </c>
      <c r="M20" s="115" t="s">
        <v>243</v>
      </c>
      <c r="N20" s="115" t="s">
        <v>244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50609867.920000017</v>
      </c>
      <c r="N37" s="90">
        <f>0+N43+N48-N45-N50</f>
        <v>133168554.36000001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73009867.920000017</v>
      </c>
      <c r="N41" s="104">
        <f>N42-N44</f>
        <v>155568554.36000001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286751330.82999998</v>
      </c>
      <c r="M42" s="109">
        <v>359761198.75</v>
      </c>
      <c r="N42" s="109">
        <v>515329753.11000001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241</v>
      </c>
      <c r="J43" s="108" t="s">
        <v>36</v>
      </c>
      <c r="K43" s="108" t="s">
        <v>41</v>
      </c>
      <c r="L43" s="109">
        <v>286751330.82999998</v>
      </c>
      <c r="M43" s="109">
        <v>359761198.75</v>
      </c>
      <c r="N43" s="109">
        <v>515329753.11000001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v>286751330.82999998</v>
      </c>
      <c r="N44" s="109">
        <v>359761198.75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241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359761198.75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241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241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121155841.19999981</v>
      </c>
      <c r="N51" s="112">
        <f>(N52-N56)*(-1)</f>
        <v>102962066.28684235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v>4134275030.54</v>
      </c>
      <c r="M52" s="109">
        <v>4573951478.1599998</v>
      </c>
      <c r="N52" s="109">
        <v>4648192554.3899994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v>4134275030.54</v>
      </c>
      <c r="M53" s="109">
        <v>4573951478.1599998</v>
      </c>
      <c r="N53" s="109">
        <v>4648192554.3899994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19">
        <v>4134275030.54</v>
      </c>
      <c r="M54" s="119">
        <v>4573951478.1599998</v>
      </c>
      <c r="N54" s="119">
        <v>4648192554.3899994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241</v>
      </c>
      <c r="J55" s="108" t="s">
        <v>36</v>
      </c>
      <c r="K55" s="108" t="s">
        <v>76</v>
      </c>
      <c r="L55" s="109">
        <v>4134275030.54</v>
      </c>
      <c r="M55" s="109">
        <v>4573951478.1599998</v>
      </c>
      <c r="N55" s="109">
        <v>4648192554.3899994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v>4283991726.52</v>
      </c>
      <c r="M56" s="109">
        <v>4695107319.3599997</v>
      </c>
      <c r="N56" s="109">
        <v>4751154620.6768417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v>4283991726.52</v>
      </c>
      <c r="M57" s="109">
        <v>4695107319.3599997</v>
      </c>
      <c r="N57" s="109">
        <v>4751154620.6768417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v>4283991726.52</v>
      </c>
      <c r="M58" s="109">
        <v>4695107319.3599997</v>
      </c>
      <c r="N58" s="109">
        <v>4751154620.6768417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241</v>
      </c>
      <c r="J59" s="108" t="s">
        <v>36</v>
      </c>
      <c r="K59" s="108" t="s">
        <v>89</v>
      </c>
      <c r="L59" s="109">
        <v>4283991726.52</v>
      </c>
      <c r="M59" s="109">
        <v>4695107319.3599997</v>
      </c>
      <c r="N59" s="109">
        <v>4751154620.6768417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1">M68</f>
        <v>0</v>
      </c>
      <c r="N60" s="104">
        <f t="shared" si="1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2">M70</f>
        <v>0</v>
      </c>
      <c r="N68" s="104">
        <f t="shared" si="2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3">M71</f>
        <v>0</v>
      </c>
      <c r="N70" s="109">
        <f t="shared" si="3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241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171765709.11999983</v>
      </c>
      <c r="N72" s="104">
        <f>N41+N46+N51+N60</f>
        <v>236130620.64684236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247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246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ht="13.6" x14ac:dyDescent="0.25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2025-07-02T07:07:23Z</cp:lastPrinted>
  <dcterms:created xsi:type="dcterms:W3CDTF">2007-10-04T11:42:06Z</dcterms:created>
  <dcterms:modified xsi:type="dcterms:W3CDTF">2025-08-04T11:23:10Z</dcterms:modified>
</cp:coreProperties>
</file>