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630" yWindow="630" windowWidth="27495" windowHeight="11640"/>
  </bookViews>
  <sheets>
    <sheet name="Документ" sheetId="2" r:id="rId1"/>
  </sheets>
  <definedNames>
    <definedName name="_xlnm.Print_Titles" localSheetId="0">Документ!$8:$10</definedName>
    <definedName name="_xlnm.Print_Area" localSheetId="0">Документ!$A$1:$E$160</definedName>
  </definedNames>
  <calcPr calcId="125725"/>
</workbook>
</file>

<file path=xl/calcChain.xml><?xml version="1.0" encoding="utf-8"?>
<calcChain xmlns="http://schemas.openxmlformats.org/spreadsheetml/2006/main">
  <c r="E61" i="2"/>
  <c r="C56"/>
  <c r="D35"/>
  <c r="D158"/>
  <c r="E158"/>
  <c r="C158"/>
  <c r="C150"/>
  <c r="D154"/>
  <c r="D150" s="1"/>
  <c r="E154"/>
  <c r="E150" s="1"/>
  <c r="C154"/>
  <c r="D120"/>
  <c r="D141"/>
  <c r="E141"/>
  <c r="E120" s="1"/>
  <c r="C141"/>
  <c r="E121"/>
  <c r="D121"/>
  <c r="C121"/>
  <c r="C120" s="1"/>
  <c r="D109"/>
  <c r="D100" s="1"/>
  <c r="D97" s="1"/>
  <c r="D96" s="1"/>
  <c r="D160" s="1"/>
  <c r="E109"/>
  <c r="E100" s="1"/>
  <c r="C109"/>
  <c r="C100" s="1"/>
  <c r="D98"/>
  <c r="E98"/>
  <c r="E97" s="1"/>
  <c r="E96" s="1"/>
  <c r="E160" s="1"/>
  <c r="C98"/>
  <c r="C97" s="1"/>
  <c r="C96" s="1"/>
  <c r="C160" s="1"/>
  <c r="C92"/>
  <c r="C91" s="1"/>
  <c r="C90" s="1"/>
  <c r="D72"/>
  <c r="E72"/>
  <c r="C72"/>
  <c r="D70"/>
  <c r="D67" s="1"/>
  <c r="E70"/>
  <c r="C70"/>
  <c r="D68"/>
  <c r="E68"/>
  <c r="E67" s="1"/>
  <c r="C68"/>
  <c r="C67" s="1"/>
  <c r="D64"/>
  <c r="E64"/>
  <c r="C64"/>
  <c r="C61" s="1"/>
  <c r="D62"/>
  <c r="D61" s="1"/>
  <c r="E62"/>
  <c r="C62"/>
  <c r="D57"/>
  <c r="D56" s="1"/>
  <c r="E57"/>
  <c r="E56" s="1"/>
  <c r="C57"/>
  <c r="D54"/>
  <c r="E54"/>
  <c r="C54"/>
  <c r="D52"/>
  <c r="E52"/>
  <c r="C52"/>
  <c r="D47"/>
  <c r="D46" s="1"/>
  <c r="E47"/>
  <c r="E46" s="1"/>
  <c r="C47"/>
  <c r="C46" s="1"/>
  <c r="D44"/>
  <c r="D41" s="1"/>
  <c r="E44"/>
  <c r="C44"/>
  <c r="D42"/>
  <c r="E42"/>
  <c r="E41" s="1"/>
  <c r="C42"/>
  <c r="C41" s="1"/>
  <c r="D38"/>
  <c r="E38"/>
  <c r="C38"/>
  <c r="C35" s="1"/>
  <c r="D36"/>
  <c r="E36"/>
  <c r="E35" s="1"/>
  <c r="C36"/>
  <c r="D33"/>
  <c r="E33"/>
  <c r="C33"/>
  <c r="D31"/>
  <c r="E31"/>
  <c r="C31"/>
  <c r="D28"/>
  <c r="D27" s="1"/>
  <c r="E28"/>
  <c r="E27" s="1"/>
  <c r="C28"/>
  <c r="C27" s="1"/>
  <c r="D22"/>
  <c r="D21" s="1"/>
  <c r="E22"/>
  <c r="E21" s="1"/>
  <c r="C22"/>
  <c r="C21" s="1"/>
  <c r="D13"/>
  <c r="D12" s="1"/>
  <c r="E13"/>
  <c r="E12" s="1"/>
  <c r="C13"/>
  <c r="C12" s="1"/>
</calcChain>
</file>

<file path=xl/sharedStrings.xml><?xml version="1.0" encoding="utf-8"?>
<sst xmlns="http://schemas.openxmlformats.org/spreadsheetml/2006/main" count="306" uniqueCount="272">
  <si>
    <t xml:space="preserve">Объем поступлений доходов городского бюджета и межбюджетных трансфертов на 2025 год
 и на плановый период 2026 и 2027 годов
</t>
  </si>
  <si>
    <t>(рублей)</t>
  </si>
  <si>
    <t>Наименование</t>
  </si>
  <si>
    <t>Код бюджетной классификации Российской Федерации</t>
  </si>
  <si>
    <t>Утверждено на 2025 год</t>
  </si>
  <si>
    <t>Утверждено на 2026 год</t>
  </si>
  <si>
    <t>Утверждено на 2027 год</t>
  </si>
  <si>
    <t>НАЛОГОВЫЕ И НЕНАЛОГОВЫЕ ДОХОДЫ</t>
  </si>
  <si>
    <t>00010000000000000 000</t>
  </si>
  <si>
    <t xml:space="preserve">  НАЛОГИ НА ПРИБЫЛЬ, ДОХОДЫ</t>
  </si>
  <si>
    <t>00010100000000000 000</t>
  </si>
  <si>
    <t xml:space="preserve">      Налог на доходы физических лиц</t>
  </si>
  <si>
    <t>00010102000000000 000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</si>
  <si>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</si>
  <si>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</si>
  <si>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</si>
  <si>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</si>
  <si>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</si>
  <si>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</si>
  <si>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</si>
  <si>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</si>
  <si>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</si>
  <si>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</si>
  <si>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</si>
  <si>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</si>
  <si>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</si>
  <si>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00010102140010000 110</t>
  </si>
  <si>
    <t xml:space="preserve">  НАЛОГИ НА ТОВАРЫ (РАБОТЫ, УСЛУГИ), РЕАЛИЗУЕМЫЕ НА ТЕРРИТОРИИ РОССИЙСКОЙ ФЕДЕРАЦИИ</t>
  </si>
  <si>
    <t>00010300000000000 000</t>
  </si>
  <si>
    <t xml:space="preserve">      Акцизы по подакцизным товарам (продукции), производимым на территории Российской Федерации</t>
  </si>
  <si>
    <t>00010302000000000 000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</si>
  <si>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</si>
  <si>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</si>
  <si>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</si>
  <si>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</si>
  <si>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</si>
  <si>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</si>
  <si>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</si>
  <si>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00010302261010000 110</t>
  </si>
  <si>
    <t xml:space="preserve">  НАЛОГИ НА СОВОКУПНЫЙ ДОХОД</t>
  </si>
  <si>
    <t>00010500000000000 000</t>
  </si>
  <si>
    <t xml:space="preserve">      Налог, взимаемый в связи с применением упрощенной системы налогообложения</t>
  </si>
  <si>
    <t>00010501000000000 000</t>
  </si>
  <si>
    <t xml:space="preserve">        Налог, взимаемый с налогоплательщиков, выбравших в качестве объекта налогообложения доходы</t>
  </si>
  <si>
    <t>00010501011010000 110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</si>
  <si>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</si>
  <si>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00010501021010000 110</t>
  </si>
  <si>
    <t xml:space="preserve">      Единый сельскохозяйственный налог</t>
  </si>
  <si>
    <t>00010503000000000 000</t>
  </si>
  <si>
    <t xml:space="preserve">        Единый сельскохозяйственный налог</t>
  </si>
  <si>
    <t>00010503010010000 110</t>
  </si>
  <si>
    <t xml:space="preserve">      Налог, взимаемый в связи с применением патентной системы налогообложения</t>
  </si>
  <si>
    <t>00010504000000000 000</t>
  </si>
  <si>
    <t xml:space="preserve">        Налог, взимаемый в связи с применением патентной системы налогообложения, зачисляемый в бюджеты муниципальных округов</t>
  </si>
  <si>
    <t>00010504060020000 110</t>
  </si>
  <si>
    <t xml:space="preserve">  НАЛОГИ НА ИМУЩЕСТВО</t>
  </si>
  <si>
    <t>00010600000000000 000</t>
  </si>
  <si>
    <t xml:space="preserve">      Налог на имущество физических лиц</t>
  </si>
  <si>
    <t>00010601000000000 000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</si>
  <si>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</si>
  <si>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00010601020140000 110</t>
  </si>
  <si>
    <t xml:space="preserve">      Земельный налог</t>
  </si>
  <si>
    <t>00010606000000000 000</t>
  </si>
  <si>
    <t xml:space="preserve">        Земельный налог с организаций, обладающих земельным участком, расположенным в границах муниципальных округов</t>
  </si>
  <si>
    <t>00010606032140000 110</t>
  </si>
  <si>
    <t xml:space="preserve">        Земельный налог с физических лиц, обладающих земельным участком, расположенным в границах муниципальных округов</t>
  </si>
  <si>
    <t>00010606042140000 110</t>
  </si>
  <si>
    <t xml:space="preserve">  ГОСУДАРСТВЕННАЯ ПОШЛИНА</t>
  </si>
  <si>
    <t>00010800000000000 000</t>
  </si>
  <si>
    <t xml:space="preserve">      Государственная пошлина по делам, рассматриваемым в судах общей юрисдикции, мировыми судьями</t>
  </si>
  <si>
    <t>00010803000000000 000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</si>
  <si>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</si>
  <si>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00010803010010000 110</t>
  </si>
  <si>
    <t xml:space="preserve">      Государственная пошлина за государственную регистрацию, а также за совершение прочих юридически значимых действий</t>
  </si>
  <si>
    <t>00010807000000000 000</t>
  </si>
  <si>
    <t xml:space="preserve">        Государственная пошлина за выдачу разрешения на установку рекламной конструкции</t>
  </si>
  <si>
    <t>00010807150010000 110</t>
  </si>
  <si>
    <t xml:space="preserve">  ДОХОДЫ ОТ ИСПОЛЬЗОВАНИЯ ИМУЩЕСТВА, НАХОДЯЩЕГОСЯ В ГОСУДАРСТВЕННОЙ И МУНИЦИПАЛЬНОЙ СОБСТВЕННОСТИ</t>
  </si>
  <si>
    <t>00011100000000000 000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</si>
  <si>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</si>
  <si>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00011105000000000 000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</si>
  <si>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</si>
  <si>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00011105012140000 120</t>
  </si>
  <si>
    <t xml:space="preserve">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округов</t>
  </si>
  <si>
    <t>00011105027140000 120</t>
  </si>
  <si>
    <t xml:space="preserve">        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</si>
  <si>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00011105034140000 120</t>
  </si>
  <si>
    <t xml:space="preserve">        Доходы от сдачи в аренду имущества, составляющего казну муниципальных округов (за исключением земельных участков)</t>
  </si>
  <si>
    <t>00011105074140000 120</t>
  </si>
  <si>
    <t xml:space="preserve">      Платежи от государственных и муниципальных унитарных предприятий</t>
  </si>
  <si>
    <t>00011107000000000 000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</si>
  <si>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</si>
  <si>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00011107014140000 120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</si>
  <si>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</si>
  <si>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00011109000000000 000</t>
  </si>
  <si>
    <t xml:space="preserve">        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</si>
  <si>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00011109044140000 120</t>
  </si>
  <si>
    <t xml:space="preserve">  ПЛАТЕЖИ ПРИ ПОЛЬЗОВАНИИ ПРИРОДНЫМИ РЕСУРСАМИ</t>
  </si>
  <si>
    <t>00011200000000000 000</t>
  </si>
  <si>
    <t xml:space="preserve">      Плата за негативное воздействие на окружающую среду</t>
  </si>
  <si>
    <t>00011201000000000 000</t>
  </si>
  <si>
    <t>00011201010010000 120</t>
  </si>
  <si>
    <t xml:space="preserve">        Плата за сбросы загрязняющих веществ в водные объекты</t>
  </si>
  <si>
    <t>00011201030010000 120</t>
  </si>
  <si>
    <t xml:space="preserve">        Плата за размещение отходов производства</t>
  </si>
  <si>
    <t>00011201041010000 120</t>
  </si>
  <si>
    <t xml:space="preserve">  ДОХОДЫ ОТ ОКАЗАНИЯ ПЛАТНЫХ УСЛУГ И КОМПЕНСАЦИИ ЗАТРАТ ГОСУДАРСТВА</t>
  </si>
  <si>
    <t>00011300000000000 000</t>
  </si>
  <si>
    <t xml:space="preserve">      Доходы от оказания платных услуг (работ)</t>
  </si>
  <si>
    <t>00011301000000000 000</t>
  </si>
  <si>
    <t xml:space="preserve">        Прочие доходы от оказания платных услуг (работ) получателями средств бюджетов муниципальных округов</t>
  </si>
  <si>
    <t>00011301994140000 130</t>
  </si>
  <si>
    <t xml:space="preserve">      Доходы от компенсации затрат государства</t>
  </si>
  <si>
    <t>00011302000000000 000</t>
  </si>
  <si>
    <t xml:space="preserve">        Доходы, поступающие в порядке возмещения расходов, понесенных в связи с эксплуатацией имущества муниципальных округов</t>
  </si>
  <si>
    <t>00011302064140000 130</t>
  </si>
  <si>
    <t xml:space="preserve">        Прочие доходы от компенсации затрат бюджетов муниципальных округов</t>
  </si>
  <si>
    <t>00011302994140000 130</t>
  </si>
  <si>
    <t xml:space="preserve">  ДОХОДЫ ОТ ПРОДАЖИ МАТЕРИАЛЬНЫХ И НЕМАТЕРИАЛЬНЫХ АКТИВОВ</t>
  </si>
  <si>
    <t>00011400000000000 000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</si>
  <si>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</si>
  <si>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00011402000000000 000</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</si>
  <si>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</si>
  <si>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00011402043140000 410</t>
  </si>
  <si>
    <t xml:space="preserve">      Доходы от продажи земельных участков, находящихся в государственной и муниципальной собственности</t>
  </si>
  <si>
    <t>00011406000000000 000</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</si>
  <si>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</si>
  <si>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00011406012140000 430</t>
  </si>
  <si>
    <t xml:space="preserve">  ШТРАФЫ, САНКЦИИ, ВОЗМЕЩЕНИЕ УЩЕРБА</t>
  </si>
  <si>
    <t>00011600000000000 000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</si>
  <si>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</si>
  <si>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</si>
  <si>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</si>
  <si>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</si>
  <si>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</si>
  <si>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</si>
  <si>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</si>
  <si>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00011601074010000 140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</si>
  <si>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</si>
  <si>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</si>
  <si>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</si>
  <si>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</si>
  <si>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</si>
  <si>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00011601113010000 140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</si>
  <si>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</si>
  <si>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</si>
  <si>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</si>
  <si>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</si>
  <si>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</si>
  <si>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</si>
  <si>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</si>
  <si>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</si>
  <si>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</si>
  <si>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</si>
  <si>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</si>
  <si>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</si>
  <si>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</si>
  <si>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</si>
  <si>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</si>
  <si>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00011602020020000 140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</si>
  <si>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</si>
  <si>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00011607010140000 140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</si>
  <si>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</si>
  <si>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00011607090140000 140</t>
  </si>
  <si>
    <t xml:space="preserve">  ПРОЧИЕ НЕНАЛОГОВЫЕ ДОХОДЫ</t>
  </si>
  <si>
    <t>00011700000000000 000</t>
  </si>
  <si>
    <t xml:space="preserve">      Инициативные платежи</t>
  </si>
  <si>
    <t>00011715000000000 000</t>
  </si>
  <si>
    <t xml:space="preserve">        Инициативные платежи, зачисляемые в бюджеты муниципальных округов</t>
  </si>
  <si>
    <t>00011715020140000 150</t>
  </si>
  <si>
    <t>БЕЗВОЗМЕЗДНЫЕ ПОСТУПЛЕНИЯ</t>
  </si>
  <si>
    <t>00020000000000000 000</t>
  </si>
  <si>
    <t xml:space="preserve">  БЕЗВОЗМЕЗДНЫЕ ПОСТУПЛЕНИЯ ОТ ДРУГИХ БЮДЖЕТОВ БЮДЖЕТНОЙ СИСТЕМЫ РОССИЙСКОЙ ФЕДЕРАЦИИ</t>
  </si>
  <si>
    <t>00020200000000000 000</t>
  </si>
  <si>
    <t xml:space="preserve">    Дотации бюджетам бюджетной системы Российской Федерации</t>
  </si>
  <si>
    <t>00020210000000000 000</t>
  </si>
  <si>
    <t xml:space="preserve">        Дотации бюджетам муниципальных округов на выравнивание бюджетной обеспеченности из бюджета субъекта Российской Федерации</t>
  </si>
  <si>
    <t>00020215001140000 150</t>
  </si>
  <si>
    <t xml:space="preserve">    Субсидии бюджетам бюджетной системы Российской Федерации (межбюджетные субсидии)</t>
  </si>
  <si>
    <t>00020220000000000 000</t>
  </si>
  <si>
    <t xml:space="preserve">        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</si>
  <si>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00020220041140000 150</t>
  </si>
  <si>
    <t xml:space="preserve">        Субсидии бюджетам муниципальных округов на софинансирование капитальных вложений в объекты муниципальной собственности</t>
  </si>
  <si>
    <t>00020220077140000 150</t>
  </si>
  <si>
    <t xml:space="preserve">        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</si>
  <si>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00020225304140000 150</t>
  </si>
  <si>
    <t>00020225315140000 150</t>
  </si>
  <si>
    <t>00020225348140000 150</t>
  </si>
  <si>
    <t xml:space="preserve">        Субсидии бюджетам муниципальных округов на поддержку отрасли культуры</t>
  </si>
  <si>
    <t>00020225519140000 150</t>
  </si>
  <si>
    <t xml:space="preserve">        Субсидии бюджетам муниципальных округов на реализацию мероприятий по модернизации школьных систем образования</t>
  </si>
  <si>
    <t>00020225750140000 150</t>
  </si>
  <si>
    <t xml:space="preserve">        Субсидии бюджетам муниципальных округов на софинансирование создания (реконструкции)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</si>
  <si>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00020225755140000 150</t>
  </si>
  <si>
    <t xml:space="preserve">        Прочие субсидии бюджетам муниципальных округов</t>
  </si>
  <si>
    <t>00020229999140000 150</t>
  </si>
  <si>
    <t xml:space="preserve">    Субвенции бюджетам бюджетной системы Российской Федерации</t>
  </si>
  <si>
    <t>00020230000000000 000</t>
  </si>
  <si>
    <t xml:space="preserve">        Субвенции бюджетам муниципальных округов на выполнение передаваемых полномочий субъектов Российской Федерации</t>
  </si>
  <si>
    <t>00020230024140000 150</t>
  </si>
  <si>
    <t xml:space="preserve">        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</si>
  <si>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00020230027140000 150</t>
  </si>
  <si>
    <t xml:space="preserve">        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</si>
  <si>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00020230029140000 150</t>
  </si>
  <si>
    <t xml:space="preserve">        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</si>
  <si>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00020235082140000 150</t>
  </si>
  <si>
    <t xml:space="preserve">        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</si>
  <si>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00020235118140000 150</t>
  </si>
  <si>
    <t xml:space="preserve">        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</si>
  <si>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00020235120140000 150</t>
  </si>
  <si>
    <t xml:space="preserve">        Субвенции бюджетам муниципальных округов на государственную регистрацию актов гражданского состояния</t>
  </si>
  <si>
    <t>00020235930140000 150</t>
  </si>
  <si>
    <t xml:space="preserve">        Единая субвенция бюджетам муниципальных округов</t>
  </si>
  <si>
    <t>00020239998140000 150</t>
  </si>
  <si>
    <t xml:space="preserve">    Иные межбюджетные трансферты</t>
  </si>
  <si>
    <t>00020240000000000 000</t>
  </si>
  <si>
    <t xml:space="preserve">        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</si>
  <si>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00020245050140000 150</t>
  </si>
  <si>
    <t xml:space="preserve">        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</si>
  <si>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00020245179140000 150</t>
  </si>
  <si>
    <t xml:space="preserve">        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</si>
  <si>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00020245303140000 150</t>
  </si>
  <si>
    <t xml:space="preserve">        Прочие межбюджетные трансферты, передаваемые бюджетам муниципальных округов</t>
  </si>
  <si>
    <t>00020249999140000 150</t>
  </si>
  <si>
    <t xml:space="preserve">  БЕЗВОЗМЕЗДНЫЕ ПОСТУПЛЕНИЯ ОТ НЕГОСУДАРСТВЕННЫХ ОРГАНИЗАЦИЙ</t>
  </si>
  <si>
    <t>00020400000000000 000</t>
  </si>
  <si>
    <t xml:space="preserve">        Прочие безвозмездные поступления от негосударственных организаций в бюджеты муниципальных округов</t>
  </si>
  <si>
    <t>00020404099140000 150</t>
  </si>
  <si>
    <t>Итого</t>
  </si>
  <si>
    <t>к решению Совета депутатов города Апатиты</t>
  </si>
  <si>
    <t>"О городском бюджете на 2025 год и на плановый период 2026 и 2027 годов"</t>
  </si>
  <si>
    <t>от 17.12.2024 № 60</t>
  </si>
  <si>
    <t xml:space="preserve">        Плата за выбросы загрязняющих веществ в атмосферный воздух стационарными объектами</t>
  </si>
  <si>
    <t xml:space="preserve">          Инициативные платежи, зачисляемые в бюджеты муниципальных округов по проекту № 1 (Благоустройство пришкольной территории МБОУ СОШ № 5 г. Апатиты "Наш школьный двор")</t>
  </si>
  <si>
    <t>00011715020140001 150</t>
  </si>
  <si>
    <t xml:space="preserve">          Инициативные платежи, зачисляемые в бюджеты муниципальных округов по проекту № 2 (Благоустройство беговой дорожки на стадионе МБОУ СОШ № 10 г. Апатиты "Дорожка к спорту")</t>
  </si>
  <si>
    <t>00011715020140002 150</t>
  </si>
  <si>
    <t xml:space="preserve">          Инициативные платежи, зачисляемые в бюджеты муниципальных округов по проекту № 3 (Контейнерные площадки "Мой город - часть меня")</t>
  </si>
  <si>
    <t>00011715020140003 150</t>
  </si>
  <si>
    <t xml:space="preserve">        Субсидии бюджетам муниципальных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</si>
  <si>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 xml:space="preserve">       Субсидии бюджетам муниципальных округов на модернизацию региональных и муниципальных библиотек</t>
  </si>
  <si>
    <t xml:space="preserve">в том числе: </t>
  </si>
  <si>
    <t xml:space="preserve">        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</si>
  <si>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Субсидии из областного бюджета местным бюджетам на организацию отдыха детей Мурманской области в муниципальных образовательных организациях</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</si>
  <si>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</si>
  <si>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</si>
  <si>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</si>
  <si>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софинансирование мероприятий по сносу объектов капитального строительства</t>
  </si>
  <si>
    <t>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24.07.2007 № 221-ФЗ "О кадастровой деятельности"</t>
  </si>
  <si>
    <t>Субсидии муниципальным образованиям на реализацию проектов по поддержке местных инициатив</t>
  </si>
  <si>
    <t>00020229999149000 150</t>
  </si>
  <si>
    <t>Субвенции из областного бюджета местным бюджетам на возмещение расходов по гарантированному перечню услуг по погребению</t>
  </si>
  <si>
    <t>Субвенции из областного бюджета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</si>
  <si>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</si>
  <si>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Субвенции из областного бюджета местным бюджетам на обеспечение бесплатным питанием отдельных категорий обучающихся</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</si>
  <si>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</si>
  <si>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Субвенции из областного бюджета местным бюджетам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</si>
  <si>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Субвенции из областного бюджета местным бюджетам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</si>
  <si>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Субвенции из областного бюджета местным бюджетам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</si>
  <si>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</si>
  <si>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Субвенции из областного бюджета местным бюджетам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</si>
  <si>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Субвенции из областного бюджета местным бюджетам на осуществление государственных полномочий по предоставлению единовременной денежной выплаты многодетным семьям на улучшение жилищных условий</t>
  </si>
  <si>
    <t>Субвенции из областного бюджета местным бюджетам на осуществление органами местного самоуправления муниципальных образований Мурманской области со статусом городского округа, муниципального округа и муниципального района отдельных государственных полномочий по сбору сведений для формирования и ведения торгового реестра</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</si>
  <si>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</si>
  <si>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реализацию Закона Мурманской области "Об административных комиссиях"</t>
  </si>
  <si>
    <t>Субвенции из областного бюджета местным бюджетам на осуществление деятельности по отлову и содержанию животных без владельцев</t>
  </si>
  <si>
    <t>Субвенции из областного бюджета местным бюджетам на реализацию Закона Мурманской области "О комиссиях по делам несовершеннолетних и защите их прав в Мурманской области"</t>
  </si>
  <si>
    <t>Субвенции из областного бюджета местным бюджетам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</si>
  <si>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Субвенции из областного бюджета местным бюджетам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</si>
  <si>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за руководство школьными спортивными клубами</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</si>
  <si>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</si>
  <si>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Приложение № 3</t>
  </si>
</sst>
</file>

<file path=xl/styles.xml><?xml version="1.0" encoding="utf-8"?>
<styleSheet xmlns="http://schemas.openxmlformats.org/spreadsheetml/2006/main">
  <fonts count="15">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name val="Calibri"/>
      <family val="2"/>
    </font>
    <font>
      <sz val="10"/>
      <name val="Arial"/>
      <family val="2"/>
      <charset val="204"/>
    </font>
    <font>
      <b/>
      <sz val="10"/>
      <color rgb="FF000000"/>
      <name val="Arial Cyr"/>
      <charset val="204"/>
    </font>
    <font>
      <b/>
      <sz val="10"/>
      <name val="Arial Cyr"/>
      <charset val="204"/>
    </font>
    <font>
      <i/>
      <sz val="10"/>
      <name val="Arial"/>
      <family val="2"/>
      <charset val="204"/>
    </font>
    <font>
      <i/>
      <sz val="10"/>
      <color rgb="FF000000"/>
      <name val="Arial Cyr"/>
      <charset val="204"/>
    </font>
    <font>
      <i/>
      <sz val="10"/>
      <color theme="1"/>
      <name val="Arial"/>
      <family val="2"/>
      <charset val="204"/>
    </font>
    <font>
      <i/>
      <sz val="10"/>
      <name val="Arial Cyr"/>
      <charset val="204"/>
    </font>
    <font>
      <sz val="10"/>
      <color rgb="FF000000"/>
      <name val="Arial Cyr"/>
      <charset val="204"/>
    </font>
    <font>
      <i/>
      <sz val="10"/>
      <name val="Arial Cyr"/>
    </font>
  </fonts>
  <fills count="6">
    <fill>
      <patternFill patternType="none"/>
    </fill>
    <fill>
      <patternFill patternType="gray125"/>
    </fill>
    <fill>
      <patternFill patternType="solid">
        <fgColor rgb="FFCCFFFF"/>
      </patternFill>
    </fill>
    <fill>
      <patternFill patternType="solid">
        <fgColor rgb="FFFFFF99"/>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rgb="FF000000"/>
      </left>
      <right/>
      <top style="thin">
        <color rgb="FF000000"/>
      </top>
      <bottom/>
      <diagonal/>
    </border>
  </borders>
  <cellStyleXfs count="28">
    <xf numFmtId="0" fontId="0" fillId="0" borderId="0"/>
    <xf numFmtId="0" fontId="4" fillId="0" borderId="0">
      <alignment horizontal="right"/>
    </xf>
    <xf numFmtId="0" fontId="1" fillId="0" borderId="1">
      <alignment horizontal="left" vertical="top" wrapText="1"/>
    </xf>
    <xf numFmtId="0" fontId="1" fillId="0" borderId="1"/>
    <xf numFmtId="0" fontId="2" fillId="0" borderId="1">
      <alignment horizontal="center" wrapText="1"/>
    </xf>
    <xf numFmtId="0" fontId="2" fillId="0" borderId="1">
      <alignment horizontal="center"/>
    </xf>
    <xf numFmtId="0" fontId="1" fillId="0" borderId="1">
      <alignment wrapText="1"/>
    </xf>
    <xf numFmtId="0" fontId="1" fillId="0" borderId="1">
      <alignment horizontal="right"/>
    </xf>
    <xf numFmtId="0" fontId="1" fillId="0" borderId="2">
      <alignment horizontal="center" vertical="center" wrapText="1"/>
    </xf>
    <xf numFmtId="0" fontId="1" fillId="0" borderId="5">
      <alignment horizontal="center" vertical="center" shrinkToFit="1"/>
    </xf>
    <xf numFmtId="0" fontId="1" fillId="0" borderId="5">
      <alignment horizontal="left" vertical="top" wrapText="1"/>
    </xf>
    <xf numFmtId="4" fontId="1" fillId="2" borderId="5">
      <alignment horizontal="right" vertical="top" shrinkToFit="1"/>
    </xf>
    <xf numFmtId="4" fontId="1" fillId="0" borderId="5">
      <alignment horizontal="right" vertical="top" shrinkToFit="1"/>
    </xf>
    <xf numFmtId="0" fontId="3" fillId="0" borderId="6">
      <alignment horizontal="left"/>
    </xf>
    <xf numFmtId="4" fontId="3" fillId="3" borderId="5">
      <alignment horizontal="right" vertical="top" shrinkToFit="1"/>
    </xf>
    <xf numFmtId="0" fontId="1" fillId="0" borderId="7"/>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3" fillId="0" borderId="5">
      <alignment horizontal="left" vertical="top" wrapText="1"/>
    </xf>
    <xf numFmtId="0" fontId="1" fillId="4" borderId="1">
      <alignment horizontal="center"/>
    </xf>
    <xf numFmtId="4" fontId="1" fillId="0" borderId="1">
      <alignment horizontal="right" shrinkToFit="1"/>
    </xf>
    <xf numFmtId="0" fontId="5" fillId="0" borderId="1"/>
    <xf numFmtId="0" fontId="4" fillId="0" borderId="1">
      <alignment horizontal="right"/>
    </xf>
  </cellStyleXfs>
  <cellXfs count="58">
    <xf numFmtId="0" fontId="0" fillId="0" borderId="0" xfId="0"/>
    <xf numFmtId="0" fontId="0" fillId="0" borderId="0" xfId="0" applyProtection="1">
      <protection locked="0"/>
    </xf>
    <xf numFmtId="0" fontId="1" fillId="0" borderId="1" xfId="2" applyNumberFormat="1" applyProtection="1">
      <alignment horizontal="left" vertical="top" wrapText="1"/>
    </xf>
    <xf numFmtId="0" fontId="1" fillId="0" borderId="1" xfId="2">
      <alignment horizontal="left" vertical="top" wrapText="1"/>
    </xf>
    <xf numFmtId="0" fontId="1" fillId="0" borderId="1" xfId="3" applyNumberFormat="1" applyProtection="1"/>
    <xf numFmtId="0" fontId="2" fillId="0" borderId="1" xfId="5" applyNumberFormat="1" applyProtection="1">
      <alignment horizontal="center"/>
    </xf>
    <xf numFmtId="0" fontId="1" fillId="0" borderId="1" xfId="6" applyNumberFormat="1" applyProtection="1">
      <alignment wrapText="1"/>
    </xf>
    <xf numFmtId="0" fontId="1" fillId="0" borderId="1" xfId="7" applyNumberFormat="1" applyProtection="1">
      <alignment horizontal="right"/>
    </xf>
    <xf numFmtId="0" fontId="1" fillId="0" borderId="5" xfId="9" applyNumberFormat="1" applyProtection="1">
      <alignment horizontal="center" vertical="center" shrinkToFit="1"/>
    </xf>
    <xf numFmtId="0" fontId="1" fillId="0" borderId="5" xfId="10" applyNumberFormat="1" applyProtection="1">
      <alignment horizontal="left" vertical="top" wrapText="1"/>
    </xf>
    <xf numFmtId="4" fontId="1" fillId="0" borderId="5" xfId="12" applyNumberFormat="1" applyProtection="1">
      <alignment horizontal="right" vertical="top" shrinkToFit="1"/>
    </xf>
    <xf numFmtId="0" fontId="3" fillId="0" borderId="6" xfId="13" applyNumberFormat="1" applyProtection="1">
      <alignment horizontal="left"/>
    </xf>
    <xf numFmtId="0" fontId="1" fillId="0" borderId="7" xfId="15" applyNumberFormat="1" applyProtection="1"/>
    <xf numFmtId="0" fontId="1" fillId="0" borderId="1" xfId="16" applyNumberFormat="1" applyProtection="1">
      <alignment horizontal="left" wrapText="1"/>
    </xf>
    <xf numFmtId="0" fontId="6" fillId="5" borderId="1" xfId="27" applyFont="1" applyFill="1" applyBorder="1" applyAlignment="1">
      <alignment horizontal="right"/>
    </xf>
    <xf numFmtId="0" fontId="6" fillId="5" borderId="1" xfId="26" applyNumberFormat="1" applyFont="1" applyFill="1" applyBorder="1" applyAlignment="1" applyProtection="1">
      <alignment horizontal="right"/>
    </xf>
    <xf numFmtId="0" fontId="7" fillId="5" borderId="5" xfId="10" applyNumberFormat="1" applyFont="1" applyFill="1" applyProtection="1">
      <alignment horizontal="left" vertical="top" wrapText="1"/>
    </xf>
    <xf numFmtId="4" fontId="7" fillId="5" borderId="5" xfId="11" applyNumberFormat="1" applyFont="1" applyFill="1" applyProtection="1">
      <alignment horizontal="right" vertical="top" shrinkToFit="1"/>
    </xf>
    <xf numFmtId="0" fontId="1" fillId="5" borderId="5" xfId="10" applyNumberFormat="1" applyFill="1" applyProtection="1">
      <alignment horizontal="left" vertical="top" wrapText="1"/>
    </xf>
    <xf numFmtId="4" fontId="1" fillId="5" borderId="5" xfId="11" applyNumberFormat="1" applyFill="1" applyProtection="1">
      <alignment horizontal="right" vertical="top" shrinkToFit="1"/>
    </xf>
    <xf numFmtId="0" fontId="1" fillId="5" borderId="1" xfId="3" applyNumberFormat="1" applyFill="1" applyProtection="1"/>
    <xf numFmtId="0" fontId="0" fillId="5" borderId="0" xfId="0" applyFill="1" applyProtection="1">
      <protection locked="0"/>
    </xf>
    <xf numFmtId="0" fontId="8" fillId="5" borderId="5" xfId="10" applyNumberFormat="1" applyFont="1" applyFill="1" applyProtection="1">
      <alignment horizontal="left" vertical="top" wrapText="1"/>
    </xf>
    <xf numFmtId="4" fontId="8" fillId="5" borderId="5" xfId="11" applyNumberFormat="1" applyFont="1" applyFill="1" applyProtection="1">
      <alignment horizontal="right" vertical="top" shrinkToFit="1"/>
    </xf>
    <xf numFmtId="49" fontId="1" fillId="0" borderId="5" xfId="10" applyNumberFormat="1" applyProtection="1">
      <alignment horizontal="left" vertical="top" wrapText="1"/>
    </xf>
    <xf numFmtId="0" fontId="9" fillId="0" borderId="8" xfId="0" applyFont="1" applyFill="1" applyBorder="1" applyAlignment="1">
      <alignment vertical="top" wrapText="1"/>
    </xf>
    <xf numFmtId="49" fontId="10" fillId="5" borderId="8" xfId="10" applyNumberFormat="1" applyFont="1" applyFill="1" applyBorder="1" applyAlignment="1" applyProtection="1">
      <alignment horizontal="center" vertical="top" wrapText="1"/>
    </xf>
    <xf numFmtId="4" fontId="10" fillId="0" borderId="5" xfId="12" applyNumberFormat="1" applyFont="1" applyProtection="1">
      <alignment horizontal="right" vertical="top" shrinkToFit="1"/>
    </xf>
    <xf numFmtId="0" fontId="11" fillId="5" borderId="8" xfId="0" applyFont="1" applyFill="1" applyBorder="1" applyAlignment="1">
      <alignment vertical="top" wrapText="1"/>
    </xf>
    <xf numFmtId="0" fontId="9" fillId="5" borderId="8" xfId="0" applyFont="1" applyFill="1" applyBorder="1" applyAlignment="1">
      <alignment vertical="top" wrapText="1"/>
    </xf>
    <xf numFmtId="4" fontId="10" fillId="0" borderId="9" xfId="12" applyNumberFormat="1" applyFont="1" applyBorder="1" applyProtection="1">
      <alignment horizontal="right" vertical="top" shrinkToFit="1"/>
    </xf>
    <xf numFmtId="4" fontId="12" fillId="5" borderId="8" xfId="12" applyNumberFormat="1" applyFont="1" applyFill="1" applyBorder="1" applyProtection="1">
      <alignment horizontal="right" vertical="top" shrinkToFit="1"/>
    </xf>
    <xf numFmtId="49" fontId="13" fillId="5" borderId="8" xfId="10" applyNumberFormat="1" applyFont="1" applyFill="1" applyBorder="1" applyAlignment="1" applyProtection="1">
      <alignment horizontal="center" vertical="top" wrapText="1"/>
    </xf>
    <xf numFmtId="49" fontId="10" fillId="0" borderId="5" xfId="10" applyNumberFormat="1" applyFont="1" applyProtection="1">
      <alignment horizontal="left" vertical="top" wrapText="1"/>
    </xf>
    <xf numFmtId="0" fontId="9" fillId="0" borderId="10" xfId="0" applyFont="1" applyFill="1" applyBorder="1" applyAlignment="1">
      <alignment vertical="top" wrapText="1"/>
    </xf>
    <xf numFmtId="49" fontId="10" fillId="0" borderId="3" xfId="10" applyNumberFormat="1" applyFont="1" applyBorder="1" applyProtection="1">
      <alignment horizontal="left" vertical="top" wrapText="1"/>
    </xf>
    <xf numFmtId="4" fontId="14" fillId="5" borderId="10" xfId="12" applyNumberFormat="1" applyFont="1" applyFill="1" applyBorder="1" applyProtection="1">
      <alignment horizontal="right" vertical="top" shrinkToFit="1"/>
    </xf>
    <xf numFmtId="49" fontId="10" fillId="0" borderId="8" xfId="10" applyNumberFormat="1" applyFont="1" applyBorder="1" applyProtection="1">
      <alignment horizontal="left" vertical="top" wrapText="1"/>
    </xf>
    <xf numFmtId="4" fontId="14" fillId="5" borderId="8" xfId="12" applyNumberFormat="1" applyFont="1" applyFill="1" applyBorder="1" applyProtection="1">
      <alignment horizontal="right" vertical="top" shrinkToFit="1"/>
    </xf>
    <xf numFmtId="49" fontId="10" fillId="0" borderId="10" xfId="10" applyNumberFormat="1" applyFont="1" applyBorder="1" applyProtection="1">
      <alignment horizontal="left" vertical="top" wrapText="1"/>
    </xf>
    <xf numFmtId="4" fontId="14" fillId="5" borderId="11" xfId="12" applyNumberFormat="1" applyFont="1" applyFill="1" applyBorder="1" applyProtection="1">
      <alignment horizontal="right" vertical="top" shrinkToFit="1"/>
    </xf>
    <xf numFmtId="0" fontId="9" fillId="5" borderId="10" xfId="0" applyFont="1" applyFill="1" applyBorder="1" applyAlignment="1">
      <alignment vertical="top" wrapText="1"/>
    </xf>
    <xf numFmtId="4" fontId="1" fillId="5" borderId="5" xfId="12" applyNumberFormat="1" applyFill="1" applyProtection="1">
      <alignment horizontal="right" vertical="top" shrinkToFit="1"/>
    </xf>
    <xf numFmtId="0" fontId="10" fillId="5" borderId="8" xfId="10" applyNumberFormat="1" applyFont="1" applyFill="1" applyBorder="1" applyAlignment="1" applyProtection="1">
      <alignment horizontal="left" vertical="top" wrapText="1"/>
    </xf>
    <xf numFmtId="4" fontId="7" fillId="5" borderId="5" xfId="14" applyNumberFormat="1" applyFont="1" applyFill="1" applyProtection="1">
      <alignment horizontal="right" vertical="top" shrinkToFit="1"/>
    </xf>
    <xf numFmtId="4" fontId="1" fillId="0" borderId="1" xfId="12" applyNumberFormat="1" applyBorder="1" applyAlignment="1" applyProtection="1">
      <alignment horizontal="left" vertical="top" shrinkToFit="1"/>
    </xf>
    <xf numFmtId="0" fontId="2" fillId="0" borderId="1" xfId="4" applyNumberFormat="1" applyProtection="1">
      <alignment horizontal="center" wrapText="1"/>
    </xf>
    <xf numFmtId="0" fontId="2" fillId="0" borderId="1" xfId="4">
      <alignment horizontal="center" wrapText="1"/>
    </xf>
    <xf numFmtId="0" fontId="1" fillId="0" borderId="1" xfId="6" applyNumberFormat="1" applyProtection="1">
      <alignment wrapText="1"/>
    </xf>
    <xf numFmtId="0" fontId="1" fillId="0" borderId="1" xfId="6">
      <alignment wrapText="1"/>
    </xf>
    <xf numFmtId="0" fontId="1" fillId="0" borderId="1" xfId="16" applyNumberFormat="1" applyProtection="1">
      <alignment horizontal="left" wrapText="1"/>
    </xf>
    <xf numFmtId="0" fontId="1" fillId="0" borderId="1" xfId="16">
      <alignment horizontal="left" wrapText="1"/>
    </xf>
    <xf numFmtId="0" fontId="1" fillId="0" borderId="1" xfId="7" applyNumberFormat="1" applyProtection="1">
      <alignment horizontal="right"/>
    </xf>
    <xf numFmtId="0" fontId="1" fillId="0" borderId="1" xfId="7">
      <alignment horizontal="right"/>
    </xf>
    <xf numFmtId="0" fontId="1" fillId="0" borderId="2" xfId="8" applyNumberFormat="1" applyProtection="1">
      <alignment horizontal="center" vertical="center" wrapText="1"/>
    </xf>
    <xf numFmtId="0" fontId="1" fillId="0" borderId="2" xfId="8">
      <alignment horizontal="center" vertical="center" wrapText="1"/>
    </xf>
    <xf numFmtId="0" fontId="1" fillId="0" borderId="3" xfId="8" applyNumberFormat="1" applyBorder="1" applyProtection="1">
      <alignment horizontal="center" vertical="center" wrapText="1"/>
    </xf>
    <xf numFmtId="0" fontId="1" fillId="0" borderId="4" xfId="8" applyNumberFormat="1" applyBorder="1" applyProtection="1">
      <alignment horizontal="center" vertical="center" wrapText="1"/>
    </xf>
  </cellXfs>
  <cellStyles count="28">
    <cellStyle name="br" xfId="19"/>
    <cellStyle name="col" xfId="18"/>
    <cellStyle name="dtrow" xfId="1"/>
    <cellStyle name="dtrow 2" xfId="27"/>
    <cellStyle name="style0" xfId="20"/>
    <cellStyle name="td" xfId="21"/>
    <cellStyle name="tr" xfId="17"/>
    <cellStyle name="xl21" xfId="22"/>
    <cellStyle name="xl22" xfId="8"/>
    <cellStyle name="xl23" xfId="9"/>
    <cellStyle name="xl24" xfId="13"/>
    <cellStyle name="xl25" xfId="15"/>
    <cellStyle name="xl26" xfId="2"/>
    <cellStyle name="xl27" xfId="4"/>
    <cellStyle name="xl28" xfId="5"/>
    <cellStyle name="xl29" xfId="6"/>
    <cellStyle name="xl30" xfId="7"/>
    <cellStyle name="xl31" xfId="14"/>
    <cellStyle name="xl32" xfId="3"/>
    <cellStyle name="xl33" xfId="16"/>
    <cellStyle name="xl34" xfId="10"/>
    <cellStyle name="xl35" xfId="23"/>
    <cellStyle name="xl36" xfId="11"/>
    <cellStyle name="xl37" xfId="24"/>
    <cellStyle name="xl38" xfId="12"/>
    <cellStyle name="xl39" xfId="25"/>
    <cellStyle name="Обычный" xfId="0" builtinId="0"/>
    <cellStyle name="Обычный 4" xfId="26"/>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62"/>
  <sheetViews>
    <sheetView showGridLines="0" tabSelected="1" zoomScaleNormal="100" zoomScaleSheetLayoutView="100" workbookViewId="0">
      <selection activeCell="H160" sqref="H160"/>
    </sheetView>
  </sheetViews>
  <sheetFormatPr defaultRowHeight="15" outlineLevelRow="4"/>
  <cols>
    <col min="1" max="1" width="49.28515625" style="1" customWidth="1"/>
    <col min="2" max="2" width="23.28515625" style="1" customWidth="1"/>
    <col min="3" max="5" width="16.7109375" style="1" customWidth="1"/>
    <col min="6" max="7" width="0.140625" style="1" customWidth="1"/>
    <col min="8" max="16384" width="9.140625" style="1"/>
  </cols>
  <sheetData>
    <row r="1" spans="1:7">
      <c r="A1" s="2"/>
      <c r="B1" s="3"/>
      <c r="C1" s="3"/>
      <c r="D1" s="3"/>
      <c r="E1" s="14" t="s">
        <v>271</v>
      </c>
      <c r="F1" s="4"/>
      <c r="G1" s="4"/>
    </row>
    <row r="2" spans="1:7">
      <c r="A2" s="2"/>
      <c r="B2" s="3"/>
      <c r="C2" s="3"/>
      <c r="D2" s="3"/>
      <c r="E2" s="14" t="s">
        <v>229</v>
      </c>
      <c r="F2" s="4"/>
      <c r="G2" s="4"/>
    </row>
    <row r="3" spans="1:7">
      <c r="A3" s="2"/>
      <c r="B3" s="3"/>
      <c r="C3" s="3"/>
      <c r="D3" s="3"/>
      <c r="E3" s="14" t="s">
        <v>230</v>
      </c>
      <c r="F3" s="4"/>
      <c r="G3" s="4"/>
    </row>
    <row r="4" spans="1:7">
      <c r="A4" s="2"/>
      <c r="B4" s="3"/>
      <c r="C4" s="3"/>
      <c r="D4" s="3"/>
      <c r="E4" s="15" t="s">
        <v>231</v>
      </c>
      <c r="F4" s="4"/>
      <c r="G4" s="4"/>
    </row>
    <row r="5" spans="1:7" ht="63.2" customHeight="1">
      <c r="A5" s="46" t="s">
        <v>0</v>
      </c>
      <c r="B5" s="47"/>
      <c r="C5" s="47"/>
      <c r="D5" s="47"/>
      <c r="E5" s="47"/>
      <c r="F5" s="5"/>
      <c r="G5" s="5"/>
    </row>
    <row r="6" spans="1:7">
      <c r="A6" s="48"/>
      <c r="B6" s="49"/>
      <c r="C6" s="49"/>
      <c r="D6" s="49"/>
      <c r="E6" s="49"/>
      <c r="F6" s="6"/>
      <c r="G6" s="6"/>
    </row>
    <row r="7" spans="1:7" ht="12.75" customHeight="1">
      <c r="A7" s="52" t="s">
        <v>1</v>
      </c>
      <c r="B7" s="53"/>
      <c r="C7" s="53"/>
      <c r="D7" s="53"/>
      <c r="E7" s="53"/>
      <c r="F7" s="7"/>
      <c r="G7" s="7"/>
    </row>
    <row r="8" spans="1:7" ht="36.200000000000003" customHeight="1">
      <c r="A8" s="54" t="s">
        <v>2</v>
      </c>
      <c r="B8" s="56" t="s">
        <v>3</v>
      </c>
      <c r="C8" s="54" t="s">
        <v>4</v>
      </c>
      <c r="D8" s="54" t="s">
        <v>5</v>
      </c>
      <c r="E8" s="54" t="s">
        <v>6</v>
      </c>
      <c r="F8" s="4"/>
      <c r="G8" s="4"/>
    </row>
    <row r="9" spans="1:7">
      <c r="A9" s="55"/>
      <c r="B9" s="57"/>
      <c r="C9" s="55"/>
      <c r="D9" s="55"/>
      <c r="E9" s="55"/>
      <c r="F9" s="4"/>
      <c r="G9" s="4"/>
    </row>
    <row r="10" spans="1:7" ht="12.75" customHeight="1">
      <c r="A10" s="8">
        <v>1</v>
      </c>
      <c r="B10" s="8">
        <v>2</v>
      </c>
      <c r="C10" s="8">
        <v>3</v>
      </c>
      <c r="D10" s="8">
        <v>4</v>
      </c>
      <c r="E10" s="8">
        <v>5</v>
      </c>
      <c r="F10" s="4"/>
      <c r="G10" s="4"/>
    </row>
    <row r="11" spans="1:7">
      <c r="A11" s="16" t="s">
        <v>7</v>
      </c>
      <c r="B11" s="16" t="s">
        <v>8</v>
      </c>
      <c r="C11" s="17">
        <v>1372310393.2</v>
      </c>
      <c r="D11" s="17">
        <v>1295948982.2</v>
      </c>
      <c r="E11" s="17">
        <v>1339833813.25</v>
      </c>
      <c r="F11" s="4"/>
    </row>
    <row r="12" spans="1:7" outlineLevel="1">
      <c r="A12" s="16" t="s">
        <v>9</v>
      </c>
      <c r="B12" s="16" t="s">
        <v>10</v>
      </c>
      <c r="C12" s="17">
        <f>C13</f>
        <v>694818286.32000005</v>
      </c>
      <c r="D12" s="17">
        <f t="shared" ref="D12:E12" si="0">D13</f>
        <v>722878220.73000002</v>
      </c>
      <c r="E12" s="17">
        <f t="shared" si="0"/>
        <v>752071627.55999994</v>
      </c>
      <c r="F12" s="4"/>
    </row>
    <row r="13" spans="1:7" s="21" customFormat="1" outlineLevel="3">
      <c r="A13" s="18" t="s">
        <v>11</v>
      </c>
      <c r="B13" s="18" t="s">
        <v>12</v>
      </c>
      <c r="C13" s="19">
        <f>SUM(C14:C20)</f>
        <v>694818286.32000005</v>
      </c>
      <c r="D13" s="19">
        <f t="shared" ref="D13:E13" si="1">SUM(D14:D20)</f>
        <v>722878220.73000002</v>
      </c>
      <c r="E13" s="19">
        <f t="shared" si="1"/>
        <v>752071627.55999994</v>
      </c>
      <c r="F13" s="20"/>
    </row>
    <row r="14" spans="1:7" ht="114.75" outlineLevel="4">
      <c r="A14" s="9" t="s">
        <v>13</v>
      </c>
      <c r="B14" s="9" t="s">
        <v>14</v>
      </c>
      <c r="C14" s="10">
        <v>665600000</v>
      </c>
      <c r="D14" s="10">
        <v>692224000</v>
      </c>
      <c r="E14" s="10">
        <v>719912960</v>
      </c>
      <c r="F14" s="4"/>
    </row>
    <row r="15" spans="1:7" ht="114.75" outlineLevel="4">
      <c r="A15" s="9" t="s">
        <v>15</v>
      </c>
      <c r="B15" s="9" t="s">
        <v>16</v>
      </c>
      <c r="C15" s="10">
        <v>1465950</v>
      </c>
      <c r="D15" s="10">
        <v>1551645</v>
      </c>
      <c r="E15" s="10">
        <v>1642349</v>
      </c>
      <c r="F15" s="4"/>
    </row>
    <row r="16" spans="1:7" ht="89.25" outlineLevel="4">
      <c r="A16" s="9" t="s">
        <v>17</v>
      </c>
      <c r="B16" s="9" t="s">
        <v>18</v>
      </c>
      <c r="C16" s="10">
        <v>11222100</v>
      </c>
      <c r="D16" s="10">
        <v>11878110</v>
      </c>
      <c r="E16" s="10">
        <v>12572468</v>
      </c>
      <c r="F16" s="4"/>
    </row>
    <row r="17" spans="1:6" ht="89.25" outlineLevel="4">
      <c r="A17" s="9" t="s">
        <v>19</v>
      </c>
      <c r="B17" s="9" t="s">
        <v>20</v>
      </c>
      <c r="C17" s="10">
        <v>287993</v>
      </c>
      <c r="D17" s="10">
        <v>288785</v>
      </c>
      <c r="E17" s="10">
        <v>289817</v>
      </c>
      <c r="F17" s="4"/>
    </row>
    <row r="18" spans="1:6" ht="153" outlineLevel="4">
      <c r="A18" s="9" t="s">
        <v>21</v>
      </c>
      <c r="B18" s="9" t="s">
        <v>22</v>
      </c>
      <c r="C18" s="10">
        <v>2370290</v>
      </c>
      <c r="D18" s="10">
        <v>2508849</v>
      </c>
      <c r="E18" s="10">
        <v>2655509</v>
      </c>
      <c r="F18" s="4"/>
    </row>
    <row r="19" spans="1:6" ht="76.5" outlineLevel="4">
      <c r="A19" s="9" t="s">
        <v>23</v>
      </c>
      <c r="B19" s="9" t="s">
        <v>24</v>
      </c>
      <c r="C19" s="10">
        <v>8699010.3200000003</v>
      </c>
      <c r="D19" s="10">
        <v>9046970.7300000004</v>
      </c>
      <c r="E19" s="10">
        <v>9408849.5600000005</v>
      </c>
      <c r="F19" s="4"/>
    </row>
    <row r="20" spans="1:6" ht="76.5" outlineLevel="4">
      <c r="A20" s="9" t="s">
        <v>25</v>
      </c>
      <c r="B20" s="9" t="s">
        <v>26</v>
      </c>
      <c r="C20" s="10">
        <v>5172943</v>
      </c>
      <c r="D20" s="10">
        <v>5379861</v>
      </c>
      <c r="E20" s="10">
        <v>5589675</v>
      </c>
      <c r="F20" s="4"/>
    </row>
    <row r="21" spans="1:6" ht="38.25" outlineLevel="1">
      <c r="A21" s="16" t="s">
        <v>27</v>
      </c>
      <c r="B21" s="16" t="s">
        <v>28</v>
      </c>
      <c r="C21" s="17">
        <f>C22</f>
        <v>10203909.890000001</v>
      </c>
      <c r="D21" s="17">
        <f t="shared" ref="D21:E21" si="2">D22</f>
        <v>10638839.529999997</v>
      </c>
      <c r="E21" s="17">
        <f t="shared" si="2"/>
        <v>14285157.339999998</v>
      </c>
      <c r="F21" s="4"/>
    </row>
    <row r="22" spans="1:6" ht="25.5" outlineLevel="3">
      <c r="A22" s="18" t="s">
        <v>29</v>
      </c>
      <c r="B22" s="18" t="s">
        <v>30</v>
      </c>
      <c r="C22" s="19">
        <f>SUM(C23:C26)</f>
        <v>10203909.890000001</v>
      </c>
      <c r="D22" s="19">
        <f t="shared" ref="D22:E22" si="3">SUM(D23:D26)</f>
        <v>10638839.529999997</v>
      </c>
      <c r="E22" s="19">
        <f t="shared" si="3"/>
        <v>14285157.339999998</v>
      </c>
      <c r="F22" s="4"/>
    </row>
    <row r="23" spans="1:6" ht="114.75" outlineLevel="4">
      <c r="A23" s="9" t="s">
        <v>31</v>
      </c>
      <c r="B23" s="9" t="s">
        <v>32</v>
      </c>
      <c r="C23" s="10">
        <v>5336817.87</v>
      </c>
      <c r="D23" s="10">
        <v>5569765.3899999997</v>
      </c>
      <c r="E23" s="10">
        <v>7467444.9500000002</v>
      </c>
      <c r="F23" s="4"/>
    </row>
    <row r="24" spans="1:6" ht="127.5" outlineLevel="4">
      <c r="A24" s="9" t="s">
        <v>33</v>
      </c>
      <c r="B24" s="9" t="s">
        <v>34</v>
      </c>
      <c r="C24" s="10">
        <v>24048</v>
      </c>
      <c r="D24" s="10">
        <v>25827.47</v>
      </c>
      <c r="E24" s="10">
        <v>34604.1</v>
      </c>
      <c r="F24" s="4"/>
    </row>
    <row r="25" spans="1:6" ht="114.75" outlineLevel="4">
      <c r="A25" s="9" t="s">
        <v>35</v>
      </c>
      <c r="B25" s="9" t="s">
        <v>36</v>
      </c>
      <c r="C25" s="10">
        <v>5389671.6299999999</v>
      </c>
      <c r="D25" s="10">
        <v>5597271.3099999996</v>
      </c>
      <c r="E25" s="10">
        <v>7498221.8499999996</v>
      </c>
      <c r="F25" s="4"/>
    </row>
    <row r="26" spans="1:6" ht="114.75" outlineLevel="4">
      <c r="A26" s="9" t="s">
        <v>37</v>
      </c>
      <c r="B26" s="9" t="s">
        <v>38</v>
      </c>
      <c r="C26" s="10">
        <v>-546627.61</v>
      </c>
      <c r="D26" s="10">
        <v>-554024.64</v>
      </c>
      <c r="E26" s="10">
        <v>-715113.56</v>
      </c>
      <c r="F26" s="4"/>
    </row>
    <row r="27" spans="1:6" outlineLevel="1">
      <c r="A27" s="16" t="s">
        <v>39</v>
      </c>
      <c r="B27" s="16" t="s">
        <v>40</v>
      </c>
      <c r="C27" s="17">
        <f>C28+C31+C33</f>
        <v>130670353</v>
      </c>
      <c r="D27" s="17">
        <f t="shared" ref="D27:E27" si="4">D28+D31+D33</f>
        <v>161175184</v>
      </c>
      <c r="E27" s="17">
        <f t="shared" si="4"/>
        <v>167411985</v>
      </c>
      <c r="F27" s="4"/>
    </row>
    <row r="28" spans="1:6" ht="25.5" outlineLevel="3">
      <c r="A28" s="18" t="s">
        <v>41</v>
      </c>
      <c r="B28" s="18" t="s">
        <v>42</v>
      </c>
      <c r="C28" s="19">
        <f>SUM(C29:C30)</f>
        <v>123950530</v>
      </c>
      <c r="D28" s="19">
        <f t="shared" ref="D28:E28" si="5">SUM(D29:D30)</f>
        <v>154359728</v>
      </c>
      <c r="E28" s="19">
        <f t="shared" si="5"/>
        <v>160534115</v>
      </c>
      <c r="F28" s="4"/>
    </row>
    <row r="29" spans="1:6" ht="38.25" outlineLevel="4">
      <c r="A29" s="9" t="s">
        <v>43</v>
      </c>
      <c r="B29" s="9" t="s">
        <v>44</v>
      </c>
      <c r="C29" s="10">
        <v>106279344</v>
      </c>
      <c r="D29" s="10">
        <v>132353211</v>
      </c>
      <c r="E29" s="10">
        <v>137647338</v>
      </c>
      <c r="F29" s="4"/>
    </row>
    <row r="30" spans="1:6" ht="63.75" outlineLevel="4">
      <c r="A30" s="9" t="s">
        <v>45</v>
      </c>
      <c r="B30" s="9" t="s">
        <v>46</v>
      </c>
      <c r="C30" s="10">
        <v>17671186</v>
      </c>
      <c r="D30" s="10">
        <v>22006517</v>
      </c>
      <c r="E30" s="10">
        <v>22886777</v>
      </c>
      <c r="F30" s="4"/>
    </row>
    <row r="31" spans="1:6" outlineLevel="3">
      <c r="A31" s="18" t="s">
        <v>47</v>
      </c>
      <c r="B31" s="18" t="s">
        <v>48</v>
      </c>
      <c r="C31" s="19">
        <f>C32</f>
        <v>2468258</v>
      </c>
      <c r="D31" s="19">
        <f t="shared" ref="D31:E31" si="6">D32</f>
        <v>2534901</v>
      </c>
      <c r="E31" s="19">
        <f t="shared" si="6"/>
        <v>2590730</v>
      </c>
      <c r="F31" s="4"/>
    </row>
    <row r="32" spans="1:6" outlineLevel="4">
      <c r="A32" s="9" t="s">
        <v>49</v>
      </c>
      <c r="B32" s="9" t="s">
        <v>50</v>
      </c>
      <c r="C32" s="10">
        <v>2468258</v>
      </c>
      <c r="D32" s="10">
        <v>2534901</v>
      </c>
      <c r="E32" s="10">
        <v>2590730</v>
      </c>
      <c r="F32" s="4"/>
    </row>
    <row r="33" spans="1:6" ht="25.5" outlineLevel="3">
      <c r="A33" s="18" t="s">
        <v>51</v>
      </c>
      <c r="B33" s="18" t="s">
        <v>52</v>
      </c>
      <c r="C33" s="19">
        <f>C34</f>
        <v>4251565</v>
      </c>
      <c r="D33" s="19">
        <f t="shared" ref="D33:E33" si="7">D34</f>
        <v>4280555</v>
      </c>
      <c r="E33" s="19">
        <f t="shared" si="7"/>
        <v>4287140</v>
      </c>
      <c r="F33" s="4"/>
    </row>
    <row r="34" spans="1:6" ht="38.25" outlineLevel="4">
      <c r="A34" s="9" t="s">
        <v>53</v>
      </c>
      <c r="B34" s="9" t="s">
        <v>54</v>
      </c>
      <c r="C34" s="10">
        <v>4251565</v>
      </c>
      <c r="D34" s="10">
        <v>4280555</v>
      </c>
      <c r="E34" s="10">
        <v>4287140</v>
      </c>
      <c r="F34" s="4"/>
    </row>
    <row r="35" spans="1:6" outlineLevel="1">
      <c r="A35" s="16" t="s">
        <v>55</v>
      </c>
      <c r="B35" s="16" t="s">
        <v>56</v>
      </c>
      <c r="C35" s="17">
        <f>C36+C38</f>
        <v>125738706</v>
      </c>
      <c r="D35" s="17">
        <f>D36+D38</f>
        <v>127467658</v>
      </c>
      <c r="E35" s="17">
        <f>E36+E38</f>
        <v>129230870</v>
      </c>
      <c r="F35" s="4"/>
    </row>
    <row r="36" spans="1:6" outlineLevel="3">
      <c r="A36" s="18" t="s">
        <v>57</v>
      </c>
      <c r="B36" s="18" t="s">
        <v>58</v>
      </c>
      <c r="C36" s="19">
        <f>C37</f>
        <v>37695050</v>
      </c>
      <c r="D36" s="19">
        <f t="shared" ref="D36:E36" si="8">D37</f>
        <v>37695050</v>
      </c>
      <c r="E36" s="19">
        <f t="shared" si="8"/>
        <v>37695050</v>
      </c>
      <c r="F36" s="4"/>
    </row>
    <row r="37" spans="1:6" ht="51" outlineLevel="4">
      <c r="A37" s="9" t="s">
        <v>59</v>
      </c>
      <c r="B37" s="9" t="s">
        <v>60</v>
      </c>
      <c r="C37" s="10">
        <v>37695050</v>
      </c>
      <c r="D37" s="10">
        <v>37695050</v>
      </c>
      <c r="E37" s="10">
        <v>37695050</v>
      </c>
      <c r="F37" s="4"/>
    </row>
    <row r="38" spans="1:6" outlineLevel="3">
      <c r="A38" s="18" t="s">
        <v>61</v>
      </c>
      <c r="B38" s="18" t="s">
        <v>62</v>
      </c>
      <c r="C38" s="19">
        <f>SUM(C39:C40)</f>
        <v>88043656</v>
      </c>
      <c r="D38" s="19">
        <f t="shared" ref="D38:E38" si="9">SUM(D39:D40)</f>
        <v>89772608</v>
      </c>
      <c r="E38" s="19">
        <f t="shared" si="9"/>
        <v>91535820</v>
      </c>
      <c r="F38" s="4"/>
    </row>
    <row r="39" spans="1:6" ht="38.25" outlineLevel="4">
      <c r="A39" s="9" t="s">
        <v>63</v>
      </c>
      <c r="B39" s="9" t="s">
        <v>64</v>
      </c>
      <c r="C39" s="10">
        <v>84851494</v>
      </c>
      <c r="D39" s="10">
        <v>86548524</v>
      </c>
      <c r="E39" s="10">
        <v>88279495</v>
      </c>
      <c r="F39" s="4"/>
    </row>
    <row r="40" spans="1:6" ht="38.25" outlineLevel="4">
      <c r="A40" s="9" t="s">
        <v>65</v>
      </c>
      <c r="B40" s="9" t="s">
        <v>66</v>
      </c>
      <c r="C40" s="10">
        <v>3192162</v>
      </c>
      <c r="D40" s="10">
        <v>3224084</v>
      </c>
      <c r="E40" s="10">
        <v>3256325</v>
      </c>
      <c r="F40" s="4"/>
    </row>
    <row r="41" spans="1:6" outlineLevel="1">
      <c r="A41" s="16" t="s">
        <v>67</v>
      </c>
      <c r="B41" s="16" t="s">
        <v>68</v>
      </c>
      <c r="C41" s="17">
        <f>C42+C44</f>
        <v>16804114.310000002</v>
      </c>
      <c r="D41" s="17">
        <f t="shared" ref="D41:E41" si="10">D42+D44</f>
        <v>17479278.879999999</v>
      </c>
      <c r="E41" s="17">
        <f t="shared" si="10"/>
        <v>18181250.039999999</v>
      </c>
      <c r="F41" s="4"/>
    </row>
    <row r="42" spans="1:6" ht="38.25" outlineLevel="3">
      <c r="A42" s="18" t="s">
        <v>69</v>
      </c>
      <c r="B42" s="18" t="s">
        <v>70</v>
      </c>
      <c r="C42" s="19">
        <f>C43</f>
        <v>16754114.310000001</v>
      </c>
      <c r="D42" s="19">
        <f t="shared" ref="D42:E42" si="11">D43</f>
        <v>17424278.879999999</v>
      </c>
      <c r="E42" s="19">
        <f t="shared" si="11"/>
        <v>18121250.039999999</v>
      </c>
      <c r="F42" s="4"/>
    </row>
    <row r="43" spans="1:6" ht="51" outlineLevel="4">
      <c r="A43" s="9" t="s">
        <v>71</v>
      </c>
      <c r="B43" s="9" t="s">
        <v>72</v>
      </c>
      <c r="C43" s="10">
        <v>16754114.310000001</v>
      </c>
      <c r="D43" s="10">
        <v>17424278.879999999</v>
      </c>
      <c r="E43" s="10">
        <v>18121250.039999999</v>
      </c>
      <c r="F43" s="4"/>
    </row>
    <row r="44" spans="1:6" ht="38.25" outlineLevel="3">
      <c r="A44" s="18" t="s">
        <v>73</v>
      </c>
      <c r="B44" s="18" t="s">
        <v>74</v>
      </c>
      <c r="C44" s="19">
        <f>C45</f>
        <v>50000</v>
      </c>
      <c r="D44" s="19">
        <f t="shared" ref="D44:E44" si="12">D45</f>
        <v>55000</v>
      </c>
      <c r="E44" s="19">
        <f t="shared" si="12"/>
        <v>60000</v>
      </c>
      <c r="F44" s="4"/>
    </row>
    <row r="45" spans="1:6" ht="25.5" outlineLevel="4">
      <c r="A45" s="9" t="s">
        <v>75</v>
      </c>
      <c r="B45" s="9" t="s">
        <v>76</v>
      </c>
      <c r="C45" s="10">
        <v>50000</v>
      </c>
      <c r="D45" s="10">
        <v>55000</v>
      </c>
      <c r="E45" s="10">
        <v>60000</v>
      </c>
      <c r="F45" s="4"/>
    </row>
    <row r="46" spans="1:6" ht="38.25" outlineLevel="1">
      <c r="A46" s="16" t="s">
        <v>77</v>
      </c>
      <c r="B46" s="16" t="s">
        <v>78</v>
      </c>
      <c r="C46" s="17">
        <f>C47+C52+C54</f>
        <v>257787695.25</v>
      </c>
      <c r="D46" s="17">
        <f t="shared" ref="D46:E46" si="13">D47+D52+D54</f>
        <v>187011105.85000002</v>
      </c>
      <c r="E46" s="17">
        <f t="shared" si="13"/>
        <v>187517977.24000001</v>
      </c>
      <c r="F46" s="4"/>
    </row>
    <row r="47" spans="1:6" ht="89.25" outlineLevel="3">
      <c r="A47" s="18" t="s">
        <v>79</v>
      </c>
      <c r="B47" s="18" t="s">
        <v>80</v>
      </c>
      <c r="C47" s="19">
        <f>SUM(C48:C51)</f>
        <v>245927652.25999999</v>
      </c>
      <c r="D47" s="19">
        <f t="shared" ref="D47:E47" si="14">SUM(D48:D51)</f>
        <v>174797396.36000001</v>
      </c>
      <c r="E47" s="19">
        <f t="shared" si="14"/>
        <v>174798719.37</v>
      </c>
      <c r="F47" s="4"/>
    </row>
    <row r="48" spans="1:6" ht="76.5" outlineLevel="4">
      <c r="A48" s="9" t="s">
        <v>81</v>
      </c>
      <c r="B48" s="9" t="s">
        <v>82</v>
      </c>
      <c r="C48" s="10">
        <v>213142024.93000001</v>
      </c>
      <c r="D48" s="10">
        <v>142010496.90000001</v>
      </c>
      <c r="E48" s="10">
        <v>142010496.90000001</v>
      </c>
      <c r="F48" s="4"/>
    </row>
    <row r="49" spans="1:6" ht="63.75" outlineLevel="4">
      <c r="A49" s="9" t="s">
        <v>83</v>
      </c>
      <c r="B49" s="9" t="s">
        <v>84</v>
      </c>
      <c r="C49" s="10">
        <v>465907.26</v>
      </c>
      <c r="D49" s="10">
        <v>465907.26</v>
      </c>
      <c r="E49" s="10">
        <v>465907.26</v>
      </c>
      <c r="F49" s="4"/>
    </row>
    <row r="50" spans="1:6" ht="76.5" outlineLevel="4">
      <c r="A50" s="9" t="s">
        <v>85</v>
      </c>
      <c r="B50" s="9" t="s">
        <v>86</v>
      </c>
      <c r="C50" s="10">
        <v>31803.200000000001</v>
      </c>
      <c r="D50" s="10">
        <v>33075.33</v>
      </c>
      <c r="E50" s="10">
        <v>34398.339999999997</v>
      </c>
      <c r="F50" s="4"/>
    </row>
    <row r="51" spans="1:6" ht="38.25" outlineLevel="4">
      <c r="A51" s="9" t="s">
        <v>87</v>
      </c>
      <c r="B51" s="9" t="s">
        <v>88</v>
      </c>
      <c r="C51" s="10">
        <v>32287916.870000001</v>
      </c>
      <c r="D51" s="10">
        <v>32287916.870000001</v>
      </c>
      <c r="E51" s="10">
        <v>32287916.870000001</v>
      </c>
      <c r="F51" s="4"/>
    </row>
    <row r="52" spans="1:6" ht="25.5" outlineLevel="3">
      <c r="A52" s="18" t="s">
        <v>89</v>
      </c>
      <c r="B52" s="18" t="s">
        <v>90</v>
      </c>
      <c r="C52" s="19">
        <f>C53</f>
        <v>534360.80000000005</v>
      </c>
      <c r="D52" s="19">
        <f t="shared" ref="D52:E52" si="15">D53</f>
        <v>435000</v>
      </c>
      <c r="E52" s="19">
        <f t="shared" si="15"/>
        <v>469400</v>
      </c>
      <c r="F52" s="4"/>
    </row>
    <row r="53" spans="1:6" ht="51" outlineLevel="4">
      <c r="A53" s="9" t="s">
        <v>91</v>
      </c>
      <c r="B53" s="9" t="s">
        <v>92</v>
      </c>
      <c r="C53" s="10">
        <v>534360.80000000005</v>
      </c>
      <c r="D53" s="10">
        <v>435000</v>
      </c>
      <c r="E53" s="10">
        <v>469400</v>
      </c>
      <c r="F53" s="4"/>
    </row>
    <row r="54" spans="1:6" ht="76.5" outlineLevel="3">
      <c r="A54" s="18" t="s">
        <v>93</v>
      </c>
      <c r="B54" s="18" t="s">
        <v>94</v>
      </c>
      <c r="C54" s="19">
        <f>C55</f>
        <v>11325682.189999999</v>
      </c>
      <c r="D54" s="19">
        <f t="shared" ref="D54:E54" si="16">D55</f>
        <v>11778709.49</v>
      </c>
      <c r="E54" s="19">
        <f t="shared" si="16"/>
        <v>12249857.869999999</v>
      </c>
      <c r="F54" s="4"/>
    </row>
    <row r="55" spans="1:6" ht="76.5" outlineLevel="4">
      <c r="A55" s="9" t="s">
        <v>95</v>
      </c>
      <c r="B55" s="9" t="s">
        <v>96</v>
      </c>
      <c r="C55" s="10">
        <v>11325682.189999999</v>
      </c>
      <c r="D55" s="10">
        <v>11778709.49</v>
      </c>
      <c r="E55" s="10">
        <v>12249857.869999999</v>
      </c>
      <c r="F55" s="4"/>
    </row>
    <row r="56" spans="1:6" ht="25.5" outlineLevel="1">
      <c r="A56" s="16" t="s">
        <v>97</v>
      </c>
      <c r="B56" s="16" t="s">
        <v>98</v>
      </c>
      <c r="C56" s="17">
        <f>C57</f>
        <v>3106688.2</v>
      </c>
      <c r="D56" s="17">
        <f t="shared" ref="D56:E56" si="17">D57</f>
        <v>3230955.73</v>
      </c>
      <c r="E56" s="17">
        <f t="shared" si="17"/>
        <v>3360193.96</v>
      </c>
      <c r="F56" s="4"/>
    </row>
    <row r="57" spans="1:6" ht="25.5" outlineLevel="3">
      <c r="A57" s="18" t="s">
        <v>99</v>
      </c>
      <c r="B57" s="18" t="s">
        <v>100</v>
      </c>
      <c r="C57" s="19">
        <f>SUM(C58:C60)</f>
        <v>3106688.2</v>
      </c>
      <c r="D57" s="19">
        <f t="shared" ref="D57:E57" si="18">SUM(D58:D60)</f>
        <v>3230955.73</v>
      </c>
      <c r="E57" s="19">
        <f t="shared" si="18"/>
        <v>3360193.96</v>
      </c>
      <c r="F57" s="4"/>
    </row>
    <row r="58" spans="1:6" ht="25.5" outlineLevel="4">
      <c r="A58" s="9" t="s">
        <v>232</v>
      </c>
      <c r="B58" s="9" t="s">
        <v>101</v>
      </c>
      <c r="C58" s="10">
        <v>574959.35999999999</v>
      </c>
      <c r="D58" s="10">
        <v>597957.73</v>
      </c>
      <c r="E58" s="10">
        <v>621876.04</v>
      </c>
      <c r="F58" s="4"/>
    </row>
    <row r="59" spans="1:6" ht="25.5" outlineLevel="4">
      <c r="A59" s="9" t="s">
        <v>102</v>
      </c>
      <c r="B59" s="9" t="s">
        <v>103</v>
      </c>
      <c r="C59" s="10">
        <v>-106069.4</v>
      </c>
      <c r="D59" s="10">
        <v>-110312.17</v>
      </c>
      <c r="E59" s="10">
        <v>-114724.66</v>
      </c>
      <c r="F59" s="4"/>
    </row>
    <row r="60" spans="1:6" outlineLevel="4">
      <c r="A60" s="9" t="s">
        <v>104</v>
      </c>
      <c r="B60" s="9" t="s">
        <v>105</v>
      </c>
      <c r="C60" s="10">
        <v>2637798.2400000002</v>
      </c>
      <c r="D60" s="10">
        <v>2743310.17</v>
      </c>
      <c r="E60" s="10">
        <v>2853042.58</v>
      </c>
      <c r="F60" s="4"/>
    </row>
    <row r="61" spans="1:6" ht="25.5" outlineLevel="1">
      <c r="A61" s="22" t="s">
        <v>106</v>
      </c>
      <c r="B61" s="22" t="s">
        <v>107</v>
      </c>
      <c r="C61" s="23">
        <f>C62+C64</f>
        <v>23657380.23</v>
      </c>
      <c r="D61" s="23">
        <f t="shared" ref="D61:E61" si="19">D62+D64</f>
        <v>24588237.140000001</v>
      </c>
      <c r="E61" s="23">
        <f t="shared" si="19"/>
        <v>25556328.280000001</v>
      </c>
      <c r="F61" s="4"/>
    </row>
    <row r="62" spans="1:6" outlineLevel="3">
      <c r="A62" s="18" t="s">
        <v>108</v>
      </c>
      <c r="B62" s="18" t="s">
        <v>109</v>
      </c>
      <c r="C62" s="19">
        <f>C63</f>
        <v>127249.73</v>
      </c>
      <c r="D62" s="19">
        <f t="shared" ref="D62:E62" si="20">D63</f>
        <v>132339.73000000001</v>
      </c>
      <c r="E62" s="19">
        <f t="shared" si="20"/>
        <v>137633.32</v>
      </c>
      <c r="F62" s="4"/>
    </row>
    <row r="63" spans="1:6" ht="38.25" outlineLevel="4">
      <c r="A63" s="9" t="s">
        <v>110</v>
      </c>
      <c r="B63" s="9" t="s">
        <v>111</v>
      </c>
      <c r="C63" s="10">
        <v>127249.73</v>
      </c>
      <c r="D63" s="10">
        <v>132339.73000000001</v>
      </c>
      <c r="E63" s="10">
        <v>137633.32</v>
      </c>
      <c r="F63" s="4"/>
    </row>
    <row r="64" spans="1:6" outlineLevel="3">
      <c r="A64" s="18" t="s">
        <v>112</v>
      </c>
      <c r="B64" s="18" t="s">
        <v>113</v>
      </c>
      <c r="C64" s="19">
        <f>SUM(C65:C66)</f>
        <v>23530130.5</v>
      </c>
      <c r="D64" s="19">
        <f t="shared" ref="D64:E64" si="21">SUM(D65:D66)</f>
        <v>24455897.41</v>
      </c>
      <c r="E64" s="19">
        <f t="shared" si="21"/>
        <v>25418694.960000001</v>
      </c>
      <c r="F64" s="4"/>
    </row>
    <row r="65" spans="1:6" ht="38.25" outlineLevel="4">
      <c r="A65" s="9" t="s">
        <v>114</v>
      </c>
      <c r="B65" s="9" t="s">
        <v>115</v>
      </c>
      <c r="C65" s="10">
        <v>481124.24</v>
      </c>
      <c r="D65" s="10">
        <v>484930.89</v>
      </c>
      <c r="E65" s="10">
        <v>488889.78</v>
      </c>
      <c r="F65" s="4"/>
    </row>
    <row r="66" spans="1:6" ht="25.5" outlineLevel="4">
      <c r="A66" s="9" t="s">
        <v>116</v>
      </c>
      <c r="B66" s="9" t="s">
        <v>117</v>
      </c>
      <c r="C66" s="10">
        <v>23049006.260000002</v>
      </c>
      <c r="D66" s="10">
        <v>23970966.52</v>
      </c>
      <c r="E66" s="10">
        <v>24929805.18</v>
      </c>
      <c r="F66" s="4"/>
    </row>
    <row r="67" spans="1:6" ht="25.5" outlineLevel="1">
      <c r="A67" s="16" t="s">
        <v>118</v>
      </c>
      <c r="B67" s="16" t="s">
        <v>119</v>
      </c>
      <c r="C67" s="17">
        <f>C68+C70</f>
        <v>104421103.81999999</v>
      </c>
      <c r="D67" s="17">
        <f t="shared" ref="D67:E67" si="22">D68+D70</f>
        <v>37990326.049999997</v>
      </c>
      <c r="E67" s="17">
        <f t="shared" si="22"/>
        <v>38782889.579999998</v>
      </c>
      <c r="F67" s="4"/>
    </row>
    <row r="68" spans="1:6" ht="76.5" outlineLevel="3">
      <c r="A68" s="18" t="s">
        <v>120</v>
      </c>
      <c r="B68" s="18" t="s">
        <v>121</v>
      </c>
      <c r="C68" s="19">
        <f>C69</f>
        <v>96459984.569999993</v>
      </c>
      <c r="D68" s="19">
        <f t="shared" ref="D68:E68" si="23">D69</f>
        <v>28631594.18</v>
      </c>
      <c r="E68" s="19">
        <f t="shared" si="23"/>
        <v>27834600.260000002</v>
      </c>
      <c r="F68" s="4"/>
    </row>
    <row r="69" spans="1:6" ht="89.25" outlineLevel="4">
      <c r="A69" s="9" t="s">
        <v>122</v>
      </c>
      <c r="B69" s="9" t="s">
        <v>123</v>
      </c>
      <c r="C69" s="10">
        <v>96459984.569999993</v>
      </c>
      <c r="D69" s="10">
        <v>28631594.18</v>
      </c>
      <c r="E69" s="10">
        <v>27834600.260000002</v>
      </c>
      <c r="F69" s="4"/>
    </row>
    <row r="70" spans="1:6" ht="38.25" outlineLevel="3">
      <c r="A70" s="18" t="s">
        <v>124</v>
      </c>
      <c r="B70" s="18" t="s">
        <v>125</v>
      </c>
      <c r="C70" s="19">
        <f>C71</f>
        <v>7961119.25</v>
      </c>
      <c r="D70" s="19">
        <f t="shared" ref="D70:E70" si="24">D71</f>
        <v>9358731.8699999992</v>
      </c>
      <c r="E70" s="19">
        <f t="shared" si="24"/>
        <v>10948289.32</v>
      </c>
      <c r="F70" s="4"/>
    </row>
    <row r="71" spans="1:6" ht="51" outlineLevel="4">
      <c r="A71" s="9" t="s">
        <v>126</v>
      </c>
      <c r="B71" s="9" t="s">
        <v>127</v>
      </c>
      <c r="C71" s="10">
        <v>7961119.25</v>
      </c>
      <c r="D71" s="10">
        <v>9358731.8699999992</v>
      </c>
      <c r="E71" s="10">
        <v>10948289.32</v>
      </c>
      <c r="F71" s="4"/>
    </row>
    <row r="72" spans="1:6" outlineLevel="1">
      <c r="A72" s="16" t="s">
        <v>128</v>
      </c>
      <c r="B72" s="16" t="s">
        <v>129</v>
      </c>
      <c r="C72" s="17">
        <f>SUM(C73:C89)</f>
        <v>3520015.3600000003</v>
      </c>
      <c r="D72" s="17">
        <f t="shared" ref="D72:E72" si="25">SUM(D73:D89)</f>
        <v>3489176.29</v>
      </c>
      <c r="E72" s="17">
        <f t="shared" si="25"/>
        <v>3435534.25</v>
      </c>
      <c r="F72" s="4"/>
    </row>
    <row r="73" spans="1:6" ht="89.25" outlineLevel="4">
      <c r="A73" s="9" t="s">
        <v>130</v>
      </c>
      <c r="B73" s="9" t="s">
        <v>131</v>
      </c>
      <c r="C73" s="10">
        <v>64048.43</v>
      </c>
      <c r="D73" s="10">
        <v>65679.25</v>
      </c>
      <c r="E73" s="10">
        <v>67375.3</v>
      </c>
      <c r="F73" s="4"/>
    </row>
    <row r="74" spans="1:6" ht="114.75" outlineLevel="4">
      <c r="A74" s="9" t="s">
        <v>132</v>
      </c>
      <c r="B74" s="9" t="s">
        <v>133</v>
      </c>
      <c r="C74" s="10">
        <v>113504.79</v>
      </c>
      <c r="D74" s="10">
        <v>114141.5</v>
      </c>
      <c r="E74" s="10">
        <v>114803.68</v>
      </c>
      <c r="F74" s="4"/>
    </row>
    <row r="75" spans="1:6" ht="89.25" outlineLevel="4">
      <c r="A75" s="9" t="s">
        <v>134</v>
      </c>
      <c r="B75" s="9" t="s">
        <v>135</v>
      </c>
      <c r="C75" s="10">
        <v>24202.81</v>
      </c>
      <c r="D75" s="10">
        <v>24801.08</v>
      </c>
      <c r="E75" s="10">
        <v>25423.279999999999</v>
      </c>
      <c r="F75" s="4"/>
    </row>
    <row r="76" spans="1:6" ht="76.5" outlineLevel="4">
      <c r="A76" s="9" t="s">
        <v>136</v>
      </c>
      <c r="B76" s="9" t="s">
        <v>137</v>
      </c>
      <c r="C76" s="10">
        <v>6667</v>
      </c>
      <c r="D76" s="10">
        <v>6667</v>
      </c>
      <c r="E76" s="10">
        <v>6667</v>
      </c>
      <c r="F76" s="4"/>
    </row>
    <row r="77" spans="1:6" ht="102" outlineLevel="4">
      <c r="A77" s="9" t="s">
        <v>138</v>
      </c>
      <c r="B77" s="9" t="s">
        <v>139</v>
      </c>
      <c r="C77" s="10">
        <v>2333</v>
      </c>
      <c r="D77" s="10">
        <v>2333</v>
      </c>
      <c r="E77" s="10">
        <v>2333</v>
      </c>
      <c r="F77" s="4"/>
    </row>
    <row r="78" spans="1:6" ht="89.25" outlineLevel="4">
      <c r="A78" s="9" t="s">
        <v>140</v>
      </c>
      <c r="B78" s="9" t="s">
        <v>141</v>
      </c>
      <c r="C78" s="10">
        <v>667</v>
      </c>
      <c r="D78" s="10">
        <v>667</v>
      </c>
      <c r="E78" s="10">
        <v>667</v>
      </c>
      <c r="F78" s="4"/>
    </row>
    <row r="79" spans="1:6" ht="76.5" outlineLevel="4">
      <c r="A79" s="9" t="s">
        <v>142</v>
      </c>
      <c r="B79" s="9" t="s">
        <v>143</v>
      </c>
      <c r="C79" s="10">
        <v>3333</v>
      </c>
      <c r="D79" s="10">
        <v>3333</v>
      </c>
      <c r="E79" s="10">
        <v>3333</v>
      </c>
      <c r="F79" s="4"/>
    </row>
    <row r="80" spans="1:6" ht="89.25" outlineLevel="4">
      <c r="A80" s="9" t="s">
        <v>144</v>
      </c>
      <c r="B80" s="9" t="s">
        <v>145</v>
      </c>
      <c r="C80" s="10">
        <v>9333</v>
      </c>
      <c r="D80" s="10">
        <v>9333</v>
      </c>
      <c r="E80" s="10">
        <v>9333</v>
      </c>
      <c r="F80" s="4"/>
    </row>
    <row r="81" spans="1:6" ht="102" outlineLevel="4">
      <c r="A81" s="9" t="s">
        <v>146</v>
      </c>
      <c r="B81" s="9" t="s">
        <v>147</v>
      </c>
      <c r="C81" s="10">
        <v>7794</v>
      </c>
      <c r="D81" s="10">
        <v>7794</v>
      </c>
      <c r="E81" s="10">
        <v>7794</v>
      </c>
      <c r="F81" s="4"/>
    </row>
    <row r="82" spans="1:6" ht="153" outlineLevel="4">
      <c r="A82" s="9" t="s">
        <v>148</v>
      </c>
      <c r="B82" s="9" t="s">
        <v>149</v>
      </c>
      <c r="C82" s="10">
        <v>7195</v>
      </c>
      <c r="D82" s="10">
        <v>7195</v>
      </c>
      <c r="E82" s="10">
        <v>7195</v>
      </c>
      <c r="F82" s="4"/>
    </row>
    <row r="83" spans="1:6" ht="89.25" outlineLevel="4">
      <c r="A83" s="9" t="s">
        <v>150</v>
      </c>
      <c r="B83" s="9" t="s">
        <v>151</v>
      </c>
      <c r="C83" s="10">
        <v>4133</v>
      </c>
      <c r="D83" s="10">
        <v>4133</v>
      </c>
      <c r="E83" s="10">
        <v>4133</v>
      </c>
      <c r="F83" s="4"/>
    </row>
    <row r="84" spans="1:6" ht="89.25" outlineLevel="4">
      <c r="A84" s="9" t="s">
        <v>152</v>
      </c>
      <c r="B84" s="9" t="s">
        <v>153</v>
      </c>
      <c r="C84" s="10">
        <v>33472</v>
      </c>
      <c r="D84" s="10">
        <v>33472</v>
      </c>
      <c r="E84" s="10">
        <v>33472</v>
      </c>
      <c r="F84" s="4"/>
    </row>
    <row r="85" spans="1:6" ht="76.5" outlineLevel="4">
      <c r="A85" s="9" t="s">
        <v>154</v>
      </c>
      <c r="B85" s="9" t="s">
        <v>155</v>
      </c>
      <c r="C85" s="10">
        <v>82312</v>
      </c>
      <c r="D85" s="10">
        <v>94404.479999999996</v>
      </c>
      <c r="E85" s="10">
        <v>96580.66</v>
      </c>
      <c r="F85" s="4"/>
    </row>
    <row r="86" spans="1:6" ht="102" outlineLevel="4">
      <c r="A86" s="9" t="s">
        <v>156</v>
      </c>
      <c r="B86" s="9" t="s">
        <v>157</v>
      </c>
      <c r="C86" s="10">
        <v>393964.9</v>
      </c>
      <c r="D86" s="10">
        <v>394402.86</v>
      </c>
      <c r="E86" s="10">
        <v>394858.33</v>
      </c>
      <c r="F86" s="4"/>
    </row>
    <row r="87" spans="1:6" ht="51" outlineLevel="4">
      <c r="A87" s="9" t="s">
        <v>158</v>
      </c>
      <c r="B87" s="9" t="s">
        <v>159</v>
      </c>
      <c r="C87" s="10">
        <v>31200</v>
      </c>
      <c r="D87" s="10">
        <v>32448</v>
      </c>
      <c r="E87" s="10">
        <v>33745.919999999998</v>
      </c>
      <c r="F87" s="4"/>
    </row>
    <row r="88" spans="1:6" ht="76.5" outlineLevel="4">
      <c r="A88" s="9" t="s">
        <v>160</v>
      </c>
      <c r="B88" s="9" t="s">
        <v>161</v>
      </c>
      <c r="C88" s="10">
        <v>747428.93</v>
      </c>
      <c r="D88" s="10">
        <v>747428.93</v>
      </c>
      <c r="E88" s="10">
        <v>747428.93</v>
      </c>
      <c r="F88" s="4"/>
    </row>
    <row r="89" spans="1:6" ht="76.5" outlineLevel="4">
      <c r="A89" s="9" t="s">
        <v>162</v>
      </c>
      <c r="B89" s="9" t="s">
        <v>163</v>
      </c>
      <c r="C89" s="10">
        <v>1988426.5</v>
      </c>
      <c r="D89" s="10">
        <v>1940943.19</v>
      </c>
      <c r="E89" s="10">
        <v>1880391.15</v>
      </c>
      <c r="F89" s="4"/>
    </row>
    <row r="90" spans="1:6" outlineLevel="1">
      <c r="A90" s="16" t="s">
        <v>164</v>
      </c>
      <c r="B90" s="16" t="s">
        <v>165</v>
      </c>
      <c r="C90" s="17">
        <f>C91</f>
        <v>1582140.82</v>
      </c>
      <c r="D90" s="17">
        <v>0</v>
      </c>
      <c r="E90" s="17">
        <v>0</v>
      </c>
      <c r="F90" s="4"/>
    </row>
    <row r="91" spans="1:6" s="21" customFormat="1" outlineLevel="3">
      <c r="A91" s="18" t="s">
        <v>166</v>
      </c>
      <c r="B91" s="18" t="s">
        <v>167</v>
      </c>
      <c r="C91" s="19">
        <f>C92</f>
        <v>1582140.82</v>
      </c>
      <c r="D91" s="19">
        <v>0</v>
      </c>
      <c r="E91" s="19">
        <v>0</v>
      </c>
      <c r="F91" s="20"/>
    </row>
    <row r="92" spans="1:6" ht="25.5" outlineLevel="4">
      <c r="A92" s="9" t="s">
        <v>168</v>
      </c>
      <c r="B92" s="9" t="s">
        <v>169</v>
      </c>
      <c r="C92" s="10">
        <f>SUM(C93:C95)</f>
        <v>1582140.82</v>
      </c>
      <c r="D92" s="10">
        <v>0</v>
      </c>
      <c r="E92" s="10">
        <v>0</v>
      </c>
      <c r="F92" s="4"/>
    </row>
    <row r="93" spans="1:6" ht="51" outlineLevel="4">
      <c r="A93" s="9" t="s">
        <v>233</v>
      </c>
      <c r="B93" s="24" t="s">
        <v>234</v>
      </c>
      <c r="C93" s="10">
        <v>522332.33</v>
      </c>
      <c r="D93" s="10">
        <v>0</v>
      </c>
      <c r="E93" s="10">
        <v>0</v>
      </c>
      <c r="F93" s="4"/>
    </row>
    <row r="94" spans="1:6" ht="51" outlineLevel="4">
      <c r="A94" s="9" t="s">
        <v>235</v>
      </c>
      <c r="B94" s="24" t="s">
        <v>236</v>
      </c>
      <c r="C94" s="10">
        <v>513388.49</v>
      </c>
      <c r="D94" s="10">
        <v>0</v>
      </c>
      <c r="E94" s="10">
        <v>0</v>
      </c>
      <c r="F94" s="4"/>
    </row>
    <row r="95" spans="1:6" ht="38.25" outlineLevel="4">
      <c r="A95" s="9" t="s">
        <v>237</v>
      </c>
      <c r="B95" s="24" t="s">
        <v>238</v>
      </c>
      <c r="C95" s="10">
        <v>546420</v>
      </c>
      <c r="D95" s="10">
        <v>0</v>
      </c>
      <c r="E95" s="10">
        <v>0</v>
      </c>
      <c r="F95" s="4"/>
    </row>
    <row r="96" spans="1:6">
      <c r="A96" s="16" t="s">
        <v>170</v>
      </c>
      <c r="B96" s="16" t="s">
        <v>171</v>
      </c>
      <c r="C96" s="17">
        <f>C97+C158</f>
        <v>2415415956.7799997</v>
      </c>
      <c r="D96" s="17">
        <f t="shared" ref="D96:E96" si="26">D97+D158</f>
        <v>2920058622.73</v>
      </c>
      <c r="E96" s="17">
        <f t="shared" si="26"/>
        <v>2793366508.79</v>
      </c>
      <c r="F96" s="4"/>
    </row>
    <row r="97" spans="1:6" ht="38.25" outlineLevel="1">
      <c r="A97" s="16" t="s">
        <v>172</v>
      </c>
      <c r="B97" s="16" t="s">
        <v>173</v>
      </c>
      <c r="C97" s="17">
        <f>C98+C100+C120+C150</f>
        <v>2415415956.7799997</v>
      </c>
      <c r="D97" s="17">
        <f>D98+D100+D120+D150</f>
        <v>2910058622.73</v>
      </c>
      <c r="E97" s="17">
        <f>E98+E100+E120+E150</f>
        <v>2783366508.79</v>
      </c>
      <c r="F97" s="4"/>
    </row>
    <row r="98" spans="1:6" ht="25.5" outlineLevel="2">
      <c r="A98" s="16" t="s">
        <v>174</v>
      </c>
      <c r="B98" s="16" t="s">
        <v>175</v>
      </c>
      <c r="C98" s="17">
        <f>C99</f>
        <v>336492843</v>
      </c>
      <c r="D98" s="17">
        <f t="shared" ref="D98:E98" si="27">D99</f>
        <v>311140037</v>
      </c>
      <c r="E98" s="17">
        <f t="shared" si="27"/>
        <v>122962945</v>
      </c>
      <c r="F98" s="4"/>
    </row>
    <row r="99" spans="1:6" ht="38.25" outlineLevel="4">
      <c r="A99" s="9" t="s">
        <v>176</v>
      </c>
      <c r="B99" s="9" t="s">
        <v>177</v>
      </c>
      <c r="C99" s="10">
        <v>336492843</v>
      </c>
      <c r="D99" s="10">
        <v>311140037</v>
      </c>
      <c r="E99" s="10">
        <v>122962945</v>
      </c>
      <c r="F99" s="4"/>
    </row>
    <row r="100" spans="1:6" ht="38.25" outlineLevel="2">
      <c r="A100" s="16" t="s">
        <v>178</v>
      </c>
      <c r="B100" s="16" t="s">
        <v>179</v>
      </c>
      <c r="C100" s="17">
        <f>C101+C102+C103+C104+C105+C106+C107+C108+C109+C119</f>
        <v>291945611.29000002</v>
      </c>
      <c r="D100" s="17">
        <f>D101+D102+D103+D104+D105+D106+D107+D108+D109+D119</f>
        <v>827205453.73000002</v>
      </c>
      <c r="E100" s="17">
        <f>E101+E102+E103+E104+E105+E106+E107+E108+E109+E119</f>
        <v>896957202.87999988</v>
      </c>
      <c r="F100" s="4"/>
    </row>
    <row r="101" spans="1:6" ht="63.75" outlineLevel="4">
      <c r="A101" s="9" t="s">
        <v>180</v>
      </c>
      <c r="B101" s="9" t="s">
        <v>181</v>
      </c>
      <c r="C101" s="10">
        <v>52927882.829999998</v>
      </c>
      <c r="D101" s="10">
        <v>48193858.280000001</v>
      </c>
      <c r="E101" s="10">
        <v>41732308.369999997</v>
      </c>
      <c r="F101" s="4"/>
    </row>
    <row r="102" spans="1:6" ht="38.25" outlineLevel="4">
      <c r="A102" s="9" t="s">
        <v>182</v>
      </c>
      <c r="B102" s="9" t="s">
        <v>183</v>
      </c>
      <c r="C102" s="10">
        <v>0</v>
      </c>
      <c r="D102" s="10">
        <v>299841270</v>
      </c>
      <c r="E102" s="10">
        <v>241077333.91</v>
      </c>
      <c r="F102" s="4"/>
    </row>
    <row r="103" spans="1:6" ht="63.75" outlineLevel="4">
      <c r="A103" s="9" t="s">
        <v>184</v>
      </c>
      <c r="B103" s="9" t="s">
        <v>185</v>
      </c>
      <c r="C103" s="10">
        <v>59890600</v>
      </c>
      <c r="D103" s="10">
        <v>59890500</v>
      </c>
      <c r="E103" s="10">
        <v>59890500</v>
      </c>
      <c r="F103" s="4"/>
    </row>
    <row r="104" spans="1:6" ht="63.75" outlineLevel="4">
      <c r="A104" s="9" t="s">
        <v>239</v>
      </c>
      <c r="B104" s="9" t="s">
        <v>186</v>
      </c>
      <c r="C104" s="10">
        <v>0</v>
      </c>
      <c r="D104" s="10">
        <v>162575331.03</v>
      </c>
      <c r="E104" s="10">
        <v>102460071.63</v>
      </c>
      <c r="F104" s="4"/>
    </row>
    <row r="105" spans="1:6" ht="38.25" outlineLevel="4">
      <c r="A105" s="9" t="s">
        <v>240</v>
      </c>
      <c r="B105" s="9" t="s">
        <v>187</v>
      </c>
      <c r="C105" s="10">
        <v>0</v>
      </c>
      <c r="D105" s="10">
        <v>34883720.939999998</v>
      </c>
      <c r="E105" s="10">
        <v>50174524.07</v>
      </c>
      <c r="F105" s="4"/>
    </row>
    <row r="106" spans="1:6" ht="25.5" outlineLevel="4">
      <c r="A106" s="9" t="s">
        <v>188</v>
      </c>
      <c r="B106" s="9" t="s">
        <v>189</v>
      </c>
      <c r="C106" s="10">
        <v>0</v>
      </c>
      <c r="D106" s="10">
        <v>51996512.770000003</v>
      </c>
      <c r="E106" s="10">
        <v>0</v>
      </c>
      <c r="F106" s="4"/>
    </row>
    <row r="107" spans="1:6" ht="38.25" outlineLevel="4">
      <c r="A107" s="9" t="s">
        <v>190</v>
      </c>
      <c r="B107" s="9" t="s">
        <v>191</v>
      </c>
      <c r="C107" s="10">
        <v>0</v>
      </c>
      <c r="D107" s="10">
        <v>0</v>
      </c>
      <c r="E107" s="10">
        <v>270705306.89999998</v>
      </c>
      <c r="F107" s="4"/>
    </row>
    <row r="108" spans="1:6" ht="76.5" outlineLevel="4">
      <c r="A108" s="9" t="s">
        <v>192</v>
      </c>
      <c r="B108" s="9" t="s">
        <v>193</v>
      </c>
      <c r="C108" s="10">
        <v>39975511.859999999</v>
      </c>
      <c r="D108" s="10">
        <v>0</v>
      </c>
      <c r="E108" s="10">
        <v>0</v>
      </c>
      <c r="F108" s="4"/>
    </row>
    <row r="109" spans="1:6" ht="25.5" outlineLevel="4">
      <c r="A109" s="9" t="s">
        <v>194</v>
      </c>
      <c r="B109" s="9" t="s">
        <v>195</v>
      </c>
      <c r="C109" s="10">
        <f>SUM(C111:C118)</f>
        <v>130398158</v>
      </c>
      <c r="D109" s="10">
        <f t="shared" ref="D109:E109" si="28">SUM(D111:D118)</f>
        <v>169824260.71000001</v>
      </c>
      <c r="E109" s="10">
        <f t="shared" si="28"/>
        <v>130917158</v>
      </c>
      <c r="F109" s="4"/>
    </row>
    <row r="110" spans="1:6" outlineLevel="4">
      <c r="A110" s="9" t="s">
        <v>241</v>
      </c>
      <c r="B110" s="9"/>
      <c r="C110" s="10"/>
      <c r="D110" s="10"/>
      <c r="E110" s="10"/>
      <c r="F110" s="4"/>
    </row>
    <row r="111" spans="1:6" ht="76.5" outlineLevel="4">
      <c r="A111" s="25" t="s">
        <v>242</v>
      </c>
      <c r="B111" s="26" t="s">
        <v>195</v>
      </c>
      <c r="C111" s="27">
        <v>1812000</v>
      </c>
      <c r="D111" s="27">
        <v>2097000</v>
      </c>
      <c r="E111" s="27">
        <v>2331000</v>
      </c>
      <c r="F111" s="4"/>
    </row>
    <row r="112" spans="1:6" ht="51" outlineLevel="4">
      <c r="A112" s="25" t="s">
        <v>243</v>
      </c>
      <c r="B112" s="26" t="s">
        <v>195</v>
      </c>
      <c r="C112" s="27">
        <v>3580600</v>
      </c>
      <c r="D112" s="27">
        <v>3580600</v>
      </c>
      <c r="E112" s="27">
        <v>3580600</v>
      </c>
      <c r="F112" s="4"/>
    </row>
    <row r="113" spans="1:6" ht="63.75" outlineLevel="4">
      <c r="A113" s="25" t="s">
        <v>244</v>
      </c>
      <c r="B113" s="26" t="s">
        <v>195</v>
      </c>
      <c r="C113" s="27">
        <v>5165698</v>
      </c>
      <c r="D113" s="27">
        <v>5165698</v>
      </c>
      <c r="E113" s="27">
        <v>5165698</v>
      </c>
      <c r="F113" s="4"/>
    </row>
    <row r="114" spans="1:6" ht="63.75" outlineLevel="4">
      <c r="A114" s="28" t="s">
        <v>245</v>
      </c>
      <c r="B114" s="26" t="s">
        <v>195</v>
      </c>
      <c r="C114" s="27">
        <v>65647712.460000001</v>
      </c>
      <c r="D114" s="27">
        <v>65647712.460000001</v>
      </c>
      <c r="E114" s="27">
        <v>65647712.460000001</v>
      </c>
      <c r="F114" s="4"/>
    </row>
    <row r="115" spans="1:6" ht="63.75" outlineLevel="4">
      <c r="A115" s="28" t="s">
        <v>245</v>
      </c>
      <c r="B115" s="26" t="s">
        <v>195</v>
      </c>
      <c r="C115" s="27">
        <v>54157416.539999999</v>
      </c>
      <c r="D115" s="27">
        <v>54157416.539999999</v>
      </c>
      <c r="E115" s="27">
        <v>54157416.539999999</v>
      </c>
      <c r="F115" s="4"/>
    </row>
    <row r="116" spans="1:6" ht="63.75" outlineLevel="4">
      <c r="A116" s="29" t="s">
        <v>246</v>
      </c>
      <c r="B116" s="26" t="s">
        <v>195</v>
      </c>
      <c r="C116" s="27">
        <v>34731</v>
      </c>
      <c r="D116" s="27">
        <v>34731</v>
      </c>
      <c r="E116" s="27">
        <v>34731</v>
      </c>
      <c r="F116" s="4"/>
    </row>
    <row r="117" spans="1:6" ht="38.25" outlineLevel="4">
      <c r="A117" s="29" t="s">
        <v>247</v>
      </c>
      <c r="B117" s="26" t="s">
        <v>195</v>
      </c>
      <c r="C117" s="30">
        <v>0</v>
      </c>
      <c r="D117" s="31">
        <v>38933967.909999996</v>
      </c>
      <c r="E117" s="27">
        <v>0</v>
      </c>
      <c r="F117" s="4"/>
    </row>
    <row r="118" spans="1:6" ht="76.5" outlineLevel="4">
      <c r="A118" s="29" t="s">
        <v>248</v>
      </c>
      <c r="B118" s="26" t="s">
        <v>195</v>
      </c>
      <c r="C118" s="27">
        <v>0</v>
      </c>
      <c r="D118" s="27">
        <v>207134.8</v>
      </c>
      <c r="E118" s="27">
        <v>0</v>
      </c>
      <c r="F118" s="4"/>
    </row>
    <row r="119" spans="1:6" ht="38.25" outlineLevel="4">
      <c r="A119" s="9" t="s">
        <v>249</v>
      </c>
      <c r="B119" s="32" t="s">
        <v>250</v>
      </c>
      <c r="C119" s="10">
        <v>8753458.5999999996</v>
      </c>
      <c r="D119" s="10">
        <v>0</v>
      </c>
      <c r="E119" s="10">
        <v>0</v>
      </c>
      <c r="F119" s="4"/>
    </row>
    <row r="120" spans="1:6" ht="25.5" outlineLevel="2">
      <c r="A120" s="16" t="s">
        <v>196</v>
      </c>
      <c r="B120" s="16" t="s">
        <v>197</v>
      </c>
      <c r="C120" s="17">
        <f>C121+C140+C141+C145+C146+C147+C148+C149</f>
        <v>1675445302.49</v>
      </c>
      <c r="D120" s="17">
        <f t="shared" ref="D120:E120" si="29">D121+D140+D141+D145+D146+D147+D148+D149</f>
        <v>1660704432</v>
      </c>
      <c r="E120" s="17">
        <f t="shared" si="29"/>
        <v>1652437660.9100001</v>
      </c>
      <c r="F120" s="4"/>
    </row>
    <row r="121" spans="1:6" ht="38.25" outlineLevel="4">
      <c r="A121" s="9" t="s">
        <v>198</v>
      </c>
      <c r="B121" s="9" t="s">
        <v>199</v>
      </c>
      <c r="C121" s="10">
        <f>SUM(C123:C139)</f>
        <v>86230890.700000003</v>
      </c>
      <c r="D121" s="10">
        <f>SUM(D123:D139)</f>
        <v>86241053.700000003</v>
      </c>
      <c r="E121" s="10">
        <f>SUM(E123:E139)</f>
        <v>86250653.700000003</v>
      </c>
      <c r="F121" s="4"/>
    </row>
    <row r="122" spans="1:6" outlineLevel="4">
      <c r="A122" s="9" t="s">
        <v>241</v>
      </c>
      <c r="B122" s="9"/>
      <c r="C122" s="10"/>
      <c r="D122" s="10"/>
      <c r="E122" s="10"/>
      <c r="F122" s="4"/>
    </row>
    <row r="123" spans="1:6" ht="38.25" outlineLevel="4">
      <c r="A123" s="25" t="s">
        <v>251</v>
      </c>
      <c r="B123" s="33" t="s">
        <v>199</v>
      </c>
      <c r="C123" s="10">
        <v>229800</v>
      </c>
      <c r="D123" s="10">
        <v>240100</v>
      </c>
      <c r="E123" s="10">
        <v>249700</v>
      </c>
      <c r="F123" s="4"/>
    </row>
    <row r="124" spans="1:6" ht="76.5" outlineLevel="4">
      <c r="A124" s="34" t="s">
        <v>252</v>
      </c>
      <c r="B124" s="35" t="s">
        <v>199</v>
      </c>
      <c r="C124" s="36">
        <v>8613700</v>
      </c>
      <c r="D124" s="36">
        <v>8613700</v>
      </c>
      <c r="E124" s="36">
        <v>8613700</v>
      </c>
      <c r="F124" s="4"/>
    </row>
    <row r="125" spans="1:6" ht="114.75" outlineLevel="4">
      <c r="A125" s="29" t="s">
        <v>253</v>
      </c>
      <c r="B125" s="37" t="s">
        <v>199</v>
      </c>
      <c r="C125" s="38">
        <v>5838600</v>
      </c>
      <c r="D125" s="38">
        <v>5838600</v>
      </c>
      <c r="E125" s="38">
        <v>5838600</v>
      </c>
      <c r="F125" s="4"/>
    </row>
    <row r="126" spans="1:6" ht="38.25" outlineLevel="4">
      <c r="A126" s="25" t="s">
        <v>254</v>
      </c>
      <c r="B126" s="37" t="s">
        <v>199</v>
      </c>
      <c r="C126" s="38">
        <v>45019400</v>
      </c>
      <c r="D126" s="38">
        <v>45019400</v>
      </c>
      <c r="E126" s="38">
        <v>45019400</v>
      </c>
      <c r="F126" s="4"/>
    </row>
    <row r="127" spans="1:6" ht="51" outlineLevel="4">
      <c r="A127" s="34" t="s">
        <v>255</v>
      </c>
      <c r="B127" s="39" t="s">
        <v>199</v>
      </c>
      <c r="C127" s="40">
        <v>4567500</v>
      </c>
      <c r="D127" s="40">
        <v>4567500</v>
      </c>
      <c r="E127" s="36">
        <v>4567500</v>
      </c>
      <c r="F127" s="4"/>
    </row>
    <row r="128" spans="1:6" ht="89.25" outlineLevel="4">
      <c r="A128" s="34" t="s">
        <v>256</v>
      </c>
      <c r="B128" s="39" t="s">
        <v>199</v>
      </c>
      <c r="C128" s="40">
        <v>1728300</v>
      </c>
      <c r="D128" s="40">
        <v>1728300</v>
      </c>
      <c r="E128" s="36">
        <v>1728300</v>
      </c>
      <c r="F128" s="4"/>
    </row>
    <row r="129" spans="1:6" ht="114.75" outlineLevel="4">
      <c r="A129" s="25" t="s">
        <v>257</v>
      </c>
      <c r="B129" s="37" t="s">
        <v>199</v>
      </c>
      <c r="C129" s="38">
        <v>9113706</v>
      </c>
      <c r="D129" s="38">
        <v>9113706</v>
      </c>
      <c r="E129" s="38">
        <v>9113706</v>
      </c>
      <c r="F129" s="4"/>
    </row>
    <row r="130" spans="1:6" ht="89.25" outlineLevel="4">
      <c r="A130" s="25" t="s">
        <v>258</v>
      </c>
      <c r="B130" s="37" t="s">
        <v>199</v>
      </c>
      <c r="C130" s="38">
        <v>2986000</v>
      </c>
      <c r="D130" s="38">
        <v>2986000</v>
      </c>
      <c r="E130" s="38">
        <v>2986000</v>
      </c>
      <c r="F130" s="4"/>
    </row>
    <row r="131" spans="1:6" ht="89.25" outlineLevel="4">
      <c r="A131" s="25" t="s">
        <v>259</v>
      </c>
      <c r="B131" s="37" t="s">
        <v>199</v>
      </c>
      <c r="C131" s="38">
        <v>78161</v>
      </c>
      <c r="D131" s="38">
        <v>78161</v>
      </c>
      <c r="E131" s="38">
        <v>78161</v>
      </c>
      <c r="F131" s="4"/>
    </row>
    <row r="132" spans="1:6" ht="140.25" outlineLevel="4">
      <c r="A132" s="41" t="s">
        <v>260</v>
      </c>
      <c r="B132" s="39" t="s">
        <v>199</v>
      </c>
      <c r="C132" s="40">
        <v>1822700</v>
      </c>
      <c r="D132" s="36">
        <v>1822700</v>
      </c>
      <c r="E132" s="36">
        <v>1822700</v>
      </c>
      <c r="F132" s="4"/>
    </row>
    <row r="133" spans="1:6" ht="63.75" outlineLevel="4">
      <c r="A133" s="34" t="s">
        <v>261</v>
      </c>
      <c r="B133" s="39" t="s">
        <v>199</v>
      </c>
      <c r="C133" s="40">
        <v>686800</v>
      </c>
      <c r="D133" s="36">
        <v>686800</v>
      </c>
      <c r="E133" s="36">
        <v>686800</v>
      </c>
      <c r="F133" s="4"/>
    </row>
    <row r="134" spans="1:6" ht="102" outlineLevel="4">
      <c r="A134" s="25" t="s">
        <v>262</v>
      </c>
      <c r="B134" s="37" t="s">
        <v>199</v>
      </c>
      <c r="C134" s="38">
        <v>18263</v>
      </c>
      <c r="D134" s="38">
        <v>18126</v>
      </c>
      <c r="E134" s="38">
        <v>18126</v>
      </c>
      <c r="F134" s="4"/>
    </row>
    <row r="135" spans="1:6" ht="114.75" outlineLevel="4">
      <c r="A135" s="25" t="s">
        <v>263</v>
      </c>
      <c r="B135" s="37" t="s">
        <v>199</v>
      </c>
      <c r="C135" s="38">
        <v>6000</v>
      </c>
      <c r="D135" s="38">
        <v>6000</v>
      </c>
      <c r="E135" s="38">
        <v>6000</v>
      </c>
      <c r="F135" s="4"/>
    </row>
    <row r="136" spans="1:6" ht="38.25" outlineLevel="4">
      <c r="A136" s="34" t="s">
        <v>264</v>
      </c>
      <c r="B136" s="39" t="s">
        <v>199</v>
      </c>
      <c r="C136" s="40">
        <v>1583452.4</v>
      </c>
      <c r="D136" s="40">
        <v>1583452.4</v>
      </c>
      <c r="E136" s="36">
        <v>1583452.4</v>
      </c>
      <c r="F136" s="4"/>
    </row>
    <row r="137" spans="1:6" ht="38.25" outlineLevel="4">
      <c r="A137" s="25" t="s">
        <v>265</v>
      </c>
      <c r="B137" s="37" t="s">
        <v>199</v>
      </c>
      <c r="C137" s="38">
        <v>30379</v>
      </c>
      <c r="D137" s="38">
        <v>30379</v>
      </c>
      <c r="E137" s="38">
        <v>30379</v>
      </c>
      <c r="F137" s="4"/>
    </row>
    <row r="138" spans="1:6" ht="38.25" outlineLevel="4">
      <c r="A138" s="25" t="s">
        <v>265</v>
      </c>
      <c r="B138" s="37" t="s">
        <v>199</v>
      </c>
      <c r="C138" s="38">
        <v>1933493</v>
      </c>
      <c r="D138" s="38">
        <v>1933493</v>
      </c>
      <c r="E138" s="38">
        <v>1933493</v>
      </c>
      <c r="F138" s="4"/>
    </row>
    <row r="139" spans="1:6" ht="63.75" outlineLevel="4">
      <c r="A139" s="25" t="s">
        <v>266</v>
      </c>
      <c r="B139" s="37" t="s">
        <v>199</v>
      </c>
      <c r="C139" s="38">
        <v>1974636.3</v>
      </c>
      <c r="D139" s="38">
        <v>1974636.3</v>
      </c>
      <c r="E139" s="38">
        <v>1974636.3</v>
      </c>
      <c r="F139" s="4"/>
    </row>
    <row r="140" spans="1:6" ht="63.75" outlineLevel="4">
      <c r="A140" s="9" t="s">
        <v>200</v>
      </c>
      <c r="B140" s="9" t="s">
        <v>201</v>
      </c>
      <c r="C140" s="10">
        <v>101444600</v>
      </c>
      <c r="D140" s="10">
        <v>103562500</v>
      </c>
      <c r="E140" s="10">
        <v>108320400</v>
      </c>
      <c r="F140" s="4"/>
    </row>
    <row r="141" spans="1:6" ht="76.5" outlineLevel="4">
      <c r="A141" s="9" t="s">
        <v>202</v>
      </c>
      <c r="B141" s="9" t="s">
        <v>203</v>
      </c>
      <c r="C141" s="10">
        <f>SUM(C143:C144)</f>
        <v>20524800</v>
      </c>
      <c r="D141" s="10">
        <f t="shared" ref="D141:E141" si="30">SUM(D143:D144)</f>
        <v>20524800</v>
      </c>
      <c r="E141" s="10">
        <f t="shared" si="30"/>
        <v>20524800</v>
      </c>
      <c r="F141" s="4"/>
    </row>
    <row r="142" spans="1:6" outlineLevel="4">
      <c r="A142" s="9" t="s">
        <v>241</v>
      </c>
      <c r="B142" s="9"/>
      <c r="C142" s="10"/>
      <c r="D142" s="10"/>
      <c r="E142" s="10"/>
      <c r="F142" s="4"/>
    </row>
    <row r="143" spans="1:6" ht="114.75" outlineLevel="4">
      <c r="A143" s="25" t="s">
        <v>267</v>
      </c>
      <c r="B143" s="37" t="s">
        <v>203</v>
      </c>
      <c r="C143" s="38">
        <v>500500</v>
      </c>
      <c r="D143" s="38">
        <v>500500</v>
      </c>
      <c r="E143" s="38">
        <v>500500</v>
      </c>
      <c r="F143" s="4"/>
    </row>
    <row r="144" spans="1:6" ht="76.5" outlineLevel="4">
      <c r="A144" s="25" t="s">
        <v>268</v>
      </c>
      <c r="B144" s="37" t="s">
        <v>203</v>
      </c>
      <c r="C144" s="38">
        <v>20024300</v>
      </c>
      <c r="D144" s="38">
        <v>20024300</v>
      </c>
      <c r="E144" s="38">
        <v>20024300</v>
      </c>
      <c r="F144" s="4"/>
    </row>
    <row r="145" spans="1:8" ht="63.75" outlineLevel="4">
      <c r="A145" s="9" t="s">
        <v>204</v>
      </c>
      <c r="B145" s="9" t="s">
        <v>205</v>
      </c>
      <c r="C145" s="10">
        <v>21999000</v>
      </c>
      <c r="D145" s="10">
        <v>21999000</v>
      </c>
      <c r="E145" s="10">
        <v>17488900</v>
      </c>
      <c r="F145" s="4"/>
    </row>
    <row r="146" spans="1:8" ht="51" outlineLevel="4">
      <c r="A146" s="9" t="s">
        <v>206</v>
      </c>
      <c r="B146" s="9" t="s">
        <v>207</v>
      </c>
      <c r="C146" s="10">
        <v>11092953.699999999</v>
      </c>
      <c r="D146" s="10">
        <v>12150432.77</v>
      </c>
      <c r="E146" s="10">
        <v>12593196.58</v>
      </c>
      <c r="F146" s="4"/>
    </row>
    <row r="147" spans="1:8" ht="63.75" outlineLevel="4">
      <c r="A147" s="9" t="s">
        <v>208</v>
      </c>
      <c r="B147" s="9" t="s">
        <v>209</v>
      </c>
      <c r="C147" s="10">
        <v>13038.47</v>
      </c>
      <c r="D147" s="10">
        <v>81183.44</v>
      </c>
      <c r="E147" s="10">
        <v>12704.38</v>
      </c>
      <c r="F147" s="4"/>
    </row>
    <row r="148" spans="1:8" ht="38.25" outlineLevel="4">
      <c r="A148" s="9" t="s">
        <v>210</v>
      </c>
      <c r="B148" s="9" t="s">
        <v>211</v>
      </c>
      <c r="C148" s="10">
        <v>8037619.6200000001</v>
      </c>
      <c r="D148" s="10">
        <v>8327662.0899999999</v>
      </c>
      <c r="E148" s="10">
        <v>8629306.25</v>
      </c>
      <c r="F148" s="4"/>
    </row>
    <row r="149" spans="1:8" ht="25.5" outlineLevel="4">
      <c r="A149" s="9" t="s">
        <v>212</v>
      </c>
      <c r="B149" s="9" t="s">
        <v>213</v>
      </c>
      <c r="C149" s="10">
        <v>1426102400</v>
      </c>
      <c r="D149" s="10">
        <v>1407817800</v>
      </c>
      <c r="E149" s="10">
        <v>1398617700</v>
      </c>
      <c r="F149" s="4"/>
    </row>
    <row r="150" spans="1:8" outlineLevel="2">
      <c r="A150" s="22" t="s">
        <v>214</v>
      </c>
      <c r="B150" s="22" t="s">
        <v>215</v>
      </c>
      <c r="C150" s="23">
        <f>C151+C152+C153+C154</f>
        <v>111532200</v>
      </c>
      <c r="D150" s="23">
        <f t="shared" ref="D150:E150" si="31">D151+D152+D153+D154</f>
        <v>111008700</v>
      </c>
      <c r="E150" s="23">
        <f t="shared" si="31"/>
        <v>111008700</v>
      </c>
      <c r="F150" s="4"/>
    </row>
    <row r="151" spans="1:8" ht="153" outlineLevel="4">
      <c r="A151" s="9" t="s">
        <v>216</v>
      </c>
      <c r="B151" s="9" t="s">
        <v>217</v>
      </c>
      <c r="C151" s="10">
        <v>1796700</v>
      </c>
      <c r="D151" s="10">
        <v>1796700</v>
      </c>
      <c r="E151" s="10">
        <v>1796700</v>
      </c>
      <c r="F151" s="4"/>
    </row>
    <row r="152" spans="1:8" ht="89.25" outlineLevel="4">
      <c r="A152" s="9" t="s">
        <v>218</v>
      </c>
      <c r="B152" s="9" t="s">
        <v>219</v>
      </c>
      <c r="C152" s="10">
        <v>4754700</v>
      </c>
      <c r="D152" s="10">
        <v>4789700</v>
      </c>
      <c r="E152" s="10">
        <v>4789700</v>
      </c>
      <c r="F152" s="4"/>
    </row>
    <row r="153" spans="1:8" ht="127.5" outlineLevel="4">
      <c r="A153" s="9" t="s">
        <v>220</v>
      </c>
      <c r="B153" s="9" t="s">
        <v>221</v>
      </c>
      <c r="C153" s="10">
        <v>100259200</v>
      </c>
      <c r="D153" s="10">
        <v>100259200</v>
      </c>
      <c r="E153" s="10">
        <v>100259200</v>
      </c>
      <c r="F153" s="4"/>
    </row>
    <row r="154" spans="1:8" ht="25.5" outlineLevel="4">
      <c r="A154" s="18" t="s">
        <v>222</v>
      </c>
      <c r="B154" s="18" t="s">
        <v>223</v>
      </c>
      <c r="C154" s="42">
        <f>SUM(C156:C157)</f>
        <v>4721600</v>
      </c>
      <c r="D154" s="42">
        <f t="shared" ref="D154:E154" si="32">SUM(D156:D157)</f>
        <v>4163100</v>
      </c>
      <c r="E154" s="42">
        <f t="shared" si="32"/>
        <v>4163100</v>
      </c>
      <c r="F154" s="4"/>
    </row>
    <row r="155" spans="1:8" outlineLevel="4">
      <c r="A155" s="9" t="s">
        <v>241</v>
      </c>
      <c r="B155" s="18"/>
      <c r="C155" s="42"/>
      <c r="D155" s="42"/>
      <c r="E155" s="42"/>
      <c r="F155" s="4"/>
    </row>
    <row r="156" spans="1:8" ht="127.5" outlineLevel="4">
      <c r="A156" s="43" t="s">
        <v>269</v>
      </c>
      <c r="B156" s="33" t="s">
        <v>223</v>
      </c>
      <c r="C156" s="38">
        <v>4163100</v>
      </c>
      <c r="D156" s="38">
        <v>4163100</v>
      </c>
      <c r="E156" s="38">
        <v>4163100</v>
      </c>
      <c r="F156" s="4"/>
    </row>
    <row r="157" spans="1:8" ht="76.5" outlineLevel="4">
      <c r="A157" s="43" t="s">
        <v>270</v>
      </c>
      <c r="B157" s="33" t="s">
        <v>223</v>
      </c>
      <c r="C157" s="38">
        <v>558500</v>
      </c>
      <c r="D157" s="38">
        <v>0</v>
      </c>
      <c r="E157" s="38">
        <v>0</v>
      </c>
      <c r="F157" s="4"/>
    </row>
    <row r="158" spans="1:8" ht="25.5" outlineLevel="1">
      <c r="A158" s="16" t="s">
        <v>224</v>
      </c>
      <c r="B158" s="16" t="s">
        <v>225</v>
      </c>
      <c r="C158" s="17">
        <f>C159</f>
        <v>0</v>
      </c>
      <c r="D158" s="17">
        <f t="shared" ref="D158:E158" si="33">D159</f>
        <v>10000000</v>
      </c>
      <c r="E158" s="17">
        <f t="shared" si="33"/>
        <v>10000000</v>
      </c>
      <c r="F158" s="4"/>
    </row>
    <row r="159" spans="1:8" ht="38.25" outlineLevel="4">
      <c r="A159" s="9" t="s">
        <v>226</v>
      </c>
      <c r="B159" s="9" t="s">
        <v>227</v>
      </c>
      <c r="C159" s="10">
        <v>0</v>
      </c>
      <c r="D159" s="10">
        <v>10000000</v>
      </c>
      <c r="E159" s="10">
        <v>10000000</v>
      </c>
      <c r="F159" s="4"/>
    </row>
    <row r="160" spans="1:8" ht="12.75" customHeight="1">
      <c r="A160" s="11" t="s">
        <v>228</v>
      </c>
      <c r="B160" s="11"/>
      <c r="C160" s="44">
        <f>C11+C96</f>
        <v>3787726349.9799995</v>
      </c>
      <c r="D160" s="44">
        <f t="shared" ref="D160:E160" si="34">D11+D96</f>
        <v>4216007604.9300003</v>
      </c>
      <c r="E160" s="44">
        <f t="shared" si="34"/>
        <v>4133200322.04</v>
      </c>
      <c r="F160" s="4"/>
      <c r="G160" s="4"/>
      <c r="H160" s="45"/>
    </row>
    <row r="161" spans="1:7" ht="12.75" customHeight="1">
      <c r="A161" s="12"/>
      <c r="B161" s="12"/>
      <c r="C161" s="12"/>
      <c r="D161" s="12"/>
      <c r="E161" s="12"/>
      <c r="F161" s="4"/>
      <c r="G161" s="4"/>
    </row>
    <row r="162" spans="1:7" ht="12.75" customHeight="1">
      <c r="A162" s="50"/>
      <c r="B162" s="50"/>
      <c r="C162" s="51"/>
      <c r="G162" s="13"/>
    </row>
  </sheetData>
  <mergeCells count="9">
    <mergeCell ref="A5:E5"/>
    <mergeCell ref="A6:E6"/>
    <mergeCell ref="A162:C162"/>
    <mergeCell ref="A7:E7"/>
    <mergeCell ref="A8:A9"/>
    <mergeCell ref="C8:C9"/>
    <mergeCell ref="D8:D9"/>
    <mergeCell ref="E8:E9"/>
    <mergeCell ref="B8:B9"/>
  </mergeCells>
  <pageMargins left="0.98402780000000001" right="0.59027779999999996" top="0.59027779999999996" bottom="0.59027779999999996" header="0.39374999999999999" footer="0.39374999999999999"/>
  <pageSetup paperSize="9" scale="69"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27.02.2025&lt;/string&gt;&#10;  &lt;/DateInfo&gt;&#10;  &lt;Code&gt;SQUERY_GENERATOR1&lt;/Code&gt;&#10;  &lt;ObjectCode&gt;SQUERY_GENERATOR1&lt;/ObjectCode&gt;&#10;  &lt;DocName&gt;Приложение № 3 2024-2026 (копия от 02.11.2024 16_43_09)(Генератор отчетов с произвольной группировкой)&lt;/DocName&gt;&#10;  &lt;VariantName&gt;Приложение № 3 2024-2026 (копия от 02.11.2024 16:43:09)&lt;/VariantName&gt;&#10;  &lt;VariantLink&gt;21938122&lt;/VariantLink&gt;&#10;  &lt;ReportCode&gt;39C54233758448F08EF495422CE00D&lt;/ReportCode&gt;&#10;  &lt;SvodReportLink xsi:nil=&quot;true&quot; /&gt;&#10;  &lt;ReportLink&gt;3282142&lt;/ReportLink&gt;&#10;  &lt;SilentMode&gt;false&lt;/SilentMode&gt;&#10;&lt;/ShortPrimaryServiceReportArguments&gt;"/>
  </Parameters>
</MailMerge>
</file>

<file path=customXml/itemProps1.xml><?xml version="1.0" encoding="utf-8"?>
<ds:datastoreItem xmlns:ds="http://schemas.openxmlformats.org/officeDocument/2006/customXml" ds:itemID="{7D09ED62-EC9E-48C9-B049-CE7993B2C5E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Слепенкова Надежда Игоревна</dc:creator>
  <cp:lastModifiedBy>Лаунер-НВ</cp:lastModifiedBy>
  <dcterms:created xsi:type="dcterms:W3CDTF">2025-02-06T06:46:03Z</dcterms:created>
  <dcterms:modified xsi:type="dcterms:W3CDTF">2025-03-19T09:41:51Z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Приложение № 3 2024-2026 (копия от 02.11.2024 16_43_09)(Генератор отчетов с произвольной группировкой)</vt:lpwstr>
  </property>
  <property fmtid="{D5CDD505-2E9C-101B-9397-08002B2CF9AE}" pid="3" name="Название отчета">
    <vt:lpwstr>Приложение № 3 2024-2026 (копия от 02.11.2024 16_43_09).xlsx</vt:lpwstr>
  </property>
  <property fmtid="{D5CDD505-2E9C-101B-9397-08002B2CF9AE}" pid="4" name="Версия клиента">
    <vt:lpwstr>24.1.173.709 (.NET 4.7.2)</vt:lpwstr>
  </property>
  <property fmtid="{D5CDD505-2E9C-101B-9397-08002B2CF9AE}" pid="5" name="Версия базы">
    <vt:lpwstr>24.1.1241.37608667</vt:lpwstr>
  </property>
  <property fmtid="{D5CDD505-2E9C-101B-9397-08002B2CF9AE}" pid="6" name="Тип сервера">
    <vt:lpwstr>MSSQL</vt:lpwstr>
  </property>
  <property fmtid="{D5CDD505-2E9C-101B-9397-08002B2CF9AE}" pid="7" name="Сервер">
    <vt:lpwstr>madm-sql2008</vt:lpwstr>
  </property>
  <property fmtid="{D5CDD505-2E9C-101B-9397-08002B2CF9AE}" pid="8" name="База">
    <vt:lpwstr>agb_2025</vt:lpwstr>
  </property>
  <property fmtid="{D5CDD505-2E9C-101B-9397-08002B2CF9AE}" pid="9" name="Пользователь">
    <vt:lpwstr>слепенкова-ни</vt:lpwstr>
  </property>
  <property fmtid="{D5CDD505-2E9C-101B-9397-08002B2CF9AE}" pid="10" name="Шаблон">
    <vt:lpwstr>SQR_GENERATOR2016.XLT</vt:lpwstr>
  </property>
  <property fmtid="{D5CDD505-2E9C-101B-9397-08002B2CF9AE}" pid="11" name="Локальная база">
    <vt:lpwstr>не используется</vt:lpwstr>
  </property>
</Properties>
</file>