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8" yWindow="598" windowWidth="23257" windowHeight="11955"/>
  </bookViews>
  <sheets>
    <sheet name="Документ" sheetId="2" r:id="rId1"/>
  </sheets>
  <definedNames>
    <definedName name="_xlnm.Print_Titles" localSheetId="0">Документ!$12:$14</definedName>
  </definedNames>
  <calcPr calcId="145621"/>
</workbook>
</file>

<file path=xl/calcChain.xml><?xml version="1.0" encoding="utf-8"?>
<calcChain xmlns="http://schemas.openxmlformats.org/spreadsheetml/2006/main">
  <c r="C104" i="2" l="1"/>
  <c r="C176" i="2" l="1"/>
  <c r="C15" i="2"/>
  <c r="C37" i="2"/>
  <c r="C40" i="2"/>
  <c r="C41" i="2"/>
  <c r="C103" i="2"/>
  <c r="C115" i="2"/>
  <c r="C133" i="2"/>
  <c r="C49" i="2"/>
  <c r="C50" i="2"/>
  <c r="C51" i="2"/>
  <c r="C157" i="2" l="1"/>
  <c r="C148" i="2"/>
  <c r="C121" i="2"/>
  <c r="C122" i="2" l="1"/>
  <c r="C120" i="2"/>
</calcChain>
</file>

<file path=xl/sharedStrings.xml><?xml version="1.0" encoding="utf-8"?>
<sst xmlns="http://schemas.openxmlformats.org/spreadsheetml/2006/main" count="333" uniqueCount="288">
  <si>
    <t xml:space="preserve">Объем поступлений доходов городского бюджета и межбюджетных трансфертов на 2022 год
 и на плановый период 2023 и 2024 годов
</t>
  </si>
  <si>
    <t>(рублей)</t>
  </si>
  <si>
    <t>Наименование</t>
  </si>
  <si>
    <t>Код бюджетной классификации Российской Федерации</t>
  </si>
  <si>
    <t>Утверждено на 2022 год</t>
  </si>
  <si>
    <t>Утверждено на 2023 год</t>
  </si>
  <si>
    <t>Утверждено на 2024 год</t>
  </si>
  <si>
    <t>НАЛОГОВЫЕ И НЕНАЛОГОВЫЕ ДОХОДЫ</t>
  </si>
  <si>
    <t>00010000000000000 000</t>
  </si>
  <si>
    <t xml:space="preserve">  НАЛОГИ НА ПРИБЫЛЬ, ДОХОДЫ</t>
  </si>
  <si>
    <t>00010100000000000 000</t>
  </si>
  <si>
    <t xml:space="preserve">      Налог на доходы физических лиц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</si>
  <si>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</si>
  <si>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00010102010010000 110</t>
  </si>
  <si>
    <t xml:space="preserve">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</si>
  <si>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00010102020010000 110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</si>
  <si>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</si>
  <si>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00010102030010000 110</t>
  </si>
  <si>
    <t xml:space="preserve">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</si>
  <si>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00010102040010000 110</t>
  </si>
  <si>
    <t xml:space="preserve">    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</si>
  <si>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00010102080010000 110</t>
  </si>
  <si>
    <t xml:space="preserve">  НАЛОГИ НА ТОВАРЫ (РАБОТЫ, УСЛУГИ), РЕАЛИЗУЕМЫЕ НА ТЕРРИТОРИИ РОССИЙСКОЙ ФЕДЕРАЦИИ</t>
  </si>
  <si>
    <t>00010300000000000 000</t>
  </si>
  <si>
    <t xml:space="preserve">      Акцизы по подакцизным товарам (продукции), производимым на территории Российской Федерации</t>
  </si>
  <si>
    <t xml:space="preserve">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</si>
  <si>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00010302231010000 110</t>
  </si>
  <si>
    <t xml:space="preserve">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</si>
  <si>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00010302241010000 110</t>
  </si>
  <si>
    <t xml:space="preserve">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</si>
  <si>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00010302251010000 110</t>
  </si>
  <si>
    <t xml:space="preserve">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</si>
  <si>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00010302261010000 110</t>
  </si>
  <si>
    <t xml:space="preserve">  НАЛОГИ НА СОВОКУПНЫЙ ДОХОД</t>
  </si>
  <si>
    <t>00010500000000000 000</t>
  </si>
  <si>
    <t xml:space="preserve">      Налог, взимаемый в связи с применением упрощенной системы налогообложения</t>
  </si>
  <si>
    <t xml:space="preserve">        Налог, взимаемый с налогоплательщиков, выбравших в качестве объекта налогообложения доходы</t>
  </si>
  <si>
    <t>00010501011010000 110</t>
  </si>
  <si>
    <t xml:space="preserve">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</si>
  <si>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00010501021010000 110</t>
  </si>
  <si>
    <t xml:space="preserve">      Единый налог на вмененный доход для отдельных видов деятельности</t>
  </si>
  <si>
    <t xml:space="preserve">        Единый налог на вмененный доход для отдельных видов деятельности</t>
  </si>
  <si>
    <t>00010502010020000 110</t>
  </si>
  <si>
    <t xml:space="preserve">      Налог, взимаемый в связи с применением патентной системы налогообложения</t>
  </si>
  <si>
    <t xml:space="preserve">        Налог, взимаемый в связи с применением патентной системы налогообложения, зачисляемый в бюджеты муниципальных округов</t>
  </si>
  <si>
    <t>00010504060020000 110</t>
  </si>
  <si>
    <t xml:space="preserve">  НАЛОГИ НА ИМУЩЕСТВО</t>
  </si>
  <si>
    <t>00010600000000000 000</t>
  </si>
  <si>
    <t xml:space="preserve">      Налог на имущество физических лиц</t>
  </si>
  <si>
    <t xml:space="preserve">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</si>
  <si>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00010601020140000 110</t>
  </si>
  <si>
    <t xml:space="preserve">      Земельный налог</t>
  </si>
  <si>
    <t xml:space="preserve">        Земельный налог с организаций, обладающих земельным участком, расположенным в границах муниципальных округов</t>
  </si>
  <si>
    <t>00010606032140000 110</t>
  </si>
  <si>
    <t xml:space="preserve">        Земельный налог с физических лиц, обладающих земельным участком, расположенным в границах муниципальных округов</t>
  </si>
  <si>
    <t>00010606042140000 110</t>
  </si>
  <si>
    <t xml:space="preserve">  ГОСУДАРСТВЕННАЯ ПОШЛИНА</t>
  </si>
  <si>
    <t>00010800000000000 000</t>
  </si>
  <si>
    <t xml:space="preserve">      Государственная пошлина по делам, рассматриваемым в судах общей юрисдикции, мировыми судьями</t>
  </si>
  <si>
    <t xml:space="preserve">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</si>
  <si>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00010803010010000 110</t>
  </si>
  <si>
    <t xml:space="preserve">      Государственная пошлина за государственную регистрацию, а также за совершение прочих юридически значимых действий</t>
  </si>
  <si>
    <t xml:space="preserve">        Государственная пошлина за выдачу разрешения на установку рекламной конструкции</t>
  </si>
  <si>
    <t xml:space="preserve">        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</si>
  <si>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 xml:space="preserve">  ДОХОДЫ ОТ ИСПОЛЬЗОВАНИЯ ИМУЩЕСТВА, НАХОДЯЩЕГОСЯ В ГОСУДАРСТВЕННОЙ И МУНИЦИПАЛЬНОЙ СОБСТВЕННОСТИ</t>
  </si>
  <si>
    <t>00011100000000000 000</t>
  </si>
  <si>
    <t xml:space="preserve">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</si>
  <si>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</si>
  <si>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00011105012140000 120</t>
  </si>
  <si>
    <t xml:space="preserve">        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муниципальных округов</t>
  </si>
  <si>
    <t>00011105027140000 120</t>
  </si>
  <si>
    <t xml:space="preserve">        Доходы от сдачи в аренду имущества, составляющего казну муниципальных округов (за исключением земельных участков)</t>
  </si>
  <si>
    <t>00011105074140000 120</t>
  </si>
  <si>
    <t xml:space="preserve">      Платежи от государственных и муниципальных унитарных предприятий</t>
  </si>
  <si>
    <t xml:space="preserve">      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</si>
  <si>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00011107014140000 120</t>
  </si>
  <si>
    <t xml:space="preserve">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</si>
  <si>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</si>
  <si>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00011109044140000 120</t>
  </si>
  <si>
    <t xml:space="preserve">  ПЛАТЕЖИ ПРИ ПОЛЬЗОВАНИИ ПРИРОДНЫМИ РЕСУРСАМИ</t>
  </si>
  <si>
    <t>00011200000000000 000</t>
  </si>
  <si>
    <t xml:space="preserve">      Плата за негативное воздействие на окружающую среду</t>
  </si>
  <si>
    <t xml:space="preserve">        Плата за выбросы загрязняющих веществ в атмосферный воздух стационарными объектами</t>
  </si>
  <si>
    <t>00011201010010000 120</t>
  </si>
  <si>
    <t xml:space="preserve">        Плата за сбросы загрязняющих веществ в водные объекты</t>
  </si>
  <si>
    <t>00011201030010000 120</t>
  </si>
  <si>
    <t xml:space="preserve">        Плата за размещение отходов производства</t>
  </si>
  <si>
    <t>00011201041010000 120</t>
  </si>
  <si>
    <t xml:space="preserve">        Плата за размещение твердых коммунальных отходов</t>
  </si>
  <si>
    <t>00011201042010000 120</t>
  </si>
  <si>
    <t xml:space="preserve">  ДОХОДЫ ОТ ОКАЗАНИЯ ПЛАТНЫХ УСЛУГ И КОМПЕНСАЦИИ ЗАТРАТ ГОСУДАРСТВА</t>
  </si>
  <si>
    <t>00011300000000000 000</t>
  </si>
  <si>
    <t xml:space="preserve">      Доходы от оказания платных услуг (работ)</t>
  </si>
  <si>
    <t xml:space="preserve">        Прочие доходы от оказания платных услуг (работ) получателями средств бюджетов муниципальных округов</t>
  </si>
  <si>
    <t>00011301994140000 130</t>
  </si>
  <si>
    <t xml:space="preserve">      Доходы от компенсации затрат государства</t>
  </si>
  <si>
    <t xml:space="preserve">        Доходы, поступающие в порядке возмещения расходов, понесенных в связи с эксплуатацией имущества муниципальных округов</t>
  </si>
  <si>
    <t>00011302064140000 130</t>
  </si>
  <si>
    <t xml:space="preserve">        Прочие доходы от компенсации затрат бюджетов муниципальных округов</t>
  </si>
  <si>
    <t>00011302994140000 130</t>
  </si>
  <si>
    <t xml:space="preserve">  ДОХОДЫ ОТ ПРОДАЖИ МАТЕРИАЛЬНЫХ И НЕМАТЕРИАЛЬНЫХ АКТИВОВ</t>
  </si>
  <si>
    <t>00011400000000000 000</t>
  </si>
  <si>
    <t xml:space="preserve">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</si>
  <si>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 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</si>
  <si>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00011402043140000 410</t>
  </si>
  <si>
    <t xml:space="preserve">      Доходы от продажи земельных участков, находящихся в государственной и муниципальной собственности</t>
  </si>
  <si>
    <t xml:space="preserve">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</si>
  <si>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00011406012140000 430</t>
  </si>
  <si>
    <t xml:space="preserve">  ШТРАФЫ, САНКЦИИ, ВОЗМЕЩЕНИЕ УЩЕРБА</t>
  </si>
  <si>
    <t>00011600000000000 000</t>
  </si>
  <si>
    <t xml:space="preserve">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</si>
  <si>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00011601053010000 140</t>
  </si>
  <si>
    <t xml:space="preserve">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</si>
  <si>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00011601063010000 140</t>
  </si>
  <si>
    <t xml:space="preserve">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</si>
  <si>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00011601073010000 140</t>
  </si>
  <si>
    <t xml:space="preserve">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</si>
  <si>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00011601074010000 140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</si>
  <si>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</si>
  <si>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</si>
  <si>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</si>
  <si>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00011601103010000 140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</si>
  <si>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</si>
  <si>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00011601133010000 140</t>
  </si>
  <si>
    <t xml:space="preserve">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</si>
  <si>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00011601143010000 140</t>
  </si>
  <si>
    <t xml:space="preserve">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</si>
  <si>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00011601153010000 140</t>
  </si>
  <si>
    <t xml:space="preserve">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</si>
  <si>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00011601157010000 140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</si>
  <si>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</si>
  <si>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00011601173010000 140</t>
  </si>
  <si>
    <t xml:space="preserve">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</si>
  <si>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00011601193010000 140</t>
  </si>
  <si>
    <t xml:space="preserve">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</si>
  <si>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00011601203010000 140</t>
  </si>
  <si>
    <t xml:space="preserve">      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</si>
  <si>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00011602020020000 140</t>
  </si>
  <si>
    <t xml:space="preserve">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</si>
  <si>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00011607010140000 140</t>
  </si>
  <si>
    <t xml:space="preserve">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</si>
  <si>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00011607090140000 140</t>
  </si>
  <si>
    <t xml:space="preserve">        Возмещение ущерба при возникновении страховых случаев, когда выгодоприобретателями выступают получатели средств бюджета муниципального округа</t>
  </si>
  <si>
    <t>00011610031140000 140</t>
  </si>
  <si>
    <t xml:space="preserve">        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</si>
  <si>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00011610061140000 140</t>
  </si>
  <si>
    <t xml:space="preserve">      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</si>
  <si>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00011610100140000 140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</si>
  <si>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</si>
  <si>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00011610123010000 140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</si>
  <si>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</si>
  <si>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00011610129010000 140</t>
  </si>
  <si>
    <t xml:space="preserve">      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</si>
  <si>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00011611064010000 140</t>
  </si>
  <si>
    <t xml:space="preserve">  ПРОЧИЕ НЕНАЛОГОВЫЕ ДОХОДЫ</t>
  </si>
  <si>
    <t>00011700000000000 000</t>
  </si>
  <si>
    <t xml:space="preserve">      Прочие неналоговые доходы</t>
  </si>
  <si>
    <t xml:space="preserve">        Прочие неналоговые доходы бюджетов муниципальных округов</t>
  </si>
  <si>
    <t>00011705040140000 180</t>
  </si>
  <si>
    <t xml:space="preserve">      Инициативные платежи</t>
  </si>
  <si>
    <t xml:space="preserve">        Инициативные платежи, зачисляемые в бюджеты муниципальных округов</t>
  </si>
  <si>
    <t>00011715020140000 150</t>
  </si>
  <si>
    <t>БЕЗВОЗМЕЗДНЫЕ ПОСТУПЛЕНИЯ</t>
  </si>
  <si>
    <t>00020000000000000 000</t>
  </si>
  <si>
    <t xml:space="preserve">  БЕЗВОЗМЕЗДНЫЕ ПОСТУПЛЕНИЯ ОТ ДРУГИХ БЮДЖЕТОВ БЮДЖЕТНОЙ СИСТЕМЫ РОССИЙСКОЙ ФЕДЕРАЦИИ</t>
  </si>
  <si>
    <t>00020200000000000 000</t>
  </si>
  <si>
    <t xml:space="preserve">    Дотации бюджетам бюджетной системы Российской Федерации</t>
  </si>
  <si>
    <t xml:space="preserve">        Дотации бюджетам муниципальных округов на выравнивание бюджетной обеспеченности из бюджета субъекта Российской Федерации</t>
  </si>
  <si>
    <t>00020215001140000 150</t>
  </si>
  <si>
    <t xml:space="preserve">        Дотации бюджетам муниципальных округов на поддержку мер по обеспечению сбалансированности бюджетов</t>
  </si>
  <si>
    <t>00020215002140000 150</t>
  </si>
  <si>
    <t xml:space="preserve">    Субсидии бюджетам бюджетной системы Российской Федерации (межбюджетные субсидии)</t>
  </si>
  <si>
    <t xml:space="preserve">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</si>
  <si>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00020220216140000 150</t>
  </si>
  <si>
    <t xml:space="preserve">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</si>
  <si>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00020225304140000 150</t>
  </si>
  <si>
    <t xml:space="preserve">        Субсидии бюджетам муниципальных округов на реализацию мероприятий по обеспечению жильем молодых семей</t>
  </si>
  <si>
    <t>00020225497140000 150</t>
  </si>
  <si>
    <t xml:space="preserve">        Субсидии бюджетам муниципальных округов на поддержку отрасли культуры</t>
  </si>
  <si>
    <t>00020225519140000 150</t>
  </si>
  <si>
    <t xml:space="preserve">        Субсидии бюджетам муниципальных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</si>
  <si>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00020225527140000 150</t>
  </si>
  <si>
    <t xml:space="preserve">        Субсидии бюджетам муниципальных округов на реализацию программ формирования современной городской среды</t>
  </si>
  <si>
    <t>00020225555140000 150</t>
  </si>
  <si>
    <t xml:space="preserve">        Прочие субсидии бюджетам муниципальных округов</t>
  </si>
  <si>
    <t>00020229999140000 150</t>
  </si>
  <si>
    <t xml:space="preserve">    Субвенции бюджетам бюджетной системы Российской Федерации</t>
  </si>
  <si>
    <t xml:space="preserve">        Субвенции бюджетам муниципальных округов на выполнение передаваемых полномочий субъектов Российской Федерации</t>
  </si>
  <si>
    <t>00020230024140000 150</t>
  </si>
  <si>
    <t xml:space="preserve">        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</si>
  <si>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00020230027140000 150</t>
  </si>
  <si>
    <t xml:space="preserve">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</si>
  <si>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00020230029140000 150</t>
  </si>
  <si>
    <t xml:space="preserve">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</si>
  <si>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00020235082140000 150</t>
  </si>
  <si>
    <t xml:space="preserve">      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</si>
  <si>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00020235118140000 150</t>
  </si>
  <si>
    <t xml:space="preserve">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</si>
  <si>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00020235120140000 150</t>
  </si>
  <si>
    <t xml:space="preserve">        Субвенции бюджетам муниципальных округов на государственную регистрацию актов гражданского состояния</t>
  </si>
  <si>
    <t>00020235930140000 150</t>
  </si>
  <si>
    <t xml:space="preserve">        Единая субвенция бюджетам муниципальных округов</t>
  </si>
  <si>
    <t>00020239998140000 150</t>
  </si>
  <si>
    <t xml:space="preserve">    Иные межбюджетные трансферты</t>
  </si>
  <si>
    <t xml:space="preserve">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</si>
  <si>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00020245303140000 150</t>
  </si>
  <si>
    <t xml:space="preserve">        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</si>
  <si>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00020245424140000 150</t>
  </si>
  <si>
    <t xml:space="preserve">        Межбюджетные трансферты, передаваемые бюджетам муниципальных округов на создание модельных муниципальных библиотек</t>
  </si>
  <si>
    <t>00020245454140000 150</t>
  </si>
  <si>
    <t xml:space="preserve">        Прочие межбюджетные трансферты, передаваемые бюджетам муниципальных округов</t>
  </si>
  <si>
    <t>00020249999140000 150</t>
  </si>
  <si>
    <t xml:space="preserve">  БЕЗВОЗМЕЗДНЫЕ ПОСТУПЛЕНИЯ ОТ НЕГОСУДАРСТВЕННЫХ ОРГАНИЗАЦИЙ</t>
  </si>
  <si>
    <t>00020400000000000 000</t>
  </si>
  <si>
    <t xml:space="preserve">        Предоставление негосударственными организациями грантов для получателей средств бюджетов муниципальных округов</t>
  </si>
  <si>
    <t>00020404010140000 150</t>
  </si>
  <si>
    <t>Итого</t>
  </si>
  <si>
    <t>Приложение № 2</t>
  </si>
  <si>
    <t>к решению Совета депутатов города Апатиты</t>
  </si>
  <si>
    <t>от "____" ______2022 №_____</t>
  </si>
  <si>
    <t>"Приложение № 3</t>
  </si>
  <si>
    <t>от 22.12.2021 № 391</t>
  </si>
  <si>
    <t>00010102000010000 000</t>
  </si>
  <si>
    <t>00010302000010000 000</t>
  </si>
  <si>
    <t>00010501000010000 000</t>
  </si>
  <si>
    <t>00010502000020000 000</t>
  </si>
  <si>
    <t>00010504000020000 000</t>
  </si>
  <si>
    <t>00010601000140000 000</t>
  </si>
  <si>
    <t>00010606000140000 000</t>
  </si>
  <si>
    <t>00010803000010000 000</t>
  </si>
  <si>
    <t>00010807000010000 000</t>
  </si>
  <si>
    <t>00010807150011000 110</t>
  </si>
  <si>
    <t>00010807179011000 110</t>
  </si>
  <si>
    <t>00011105000140000 000</t>
  </si>
  <si>
    <t>00011107000140000 000</t>
  </si>
  <si>
    <t>00011109000140000 000</t>
  </si>
  <si>
    <t>00011201000010000 000</t>
  </si>
  <si>
    <t>00011301000140000 000</t>
  </si>
  <si>
    <t>00011302000140000 000</t>
  </si>
  <si>
    <t>00011402000140000 000</t>
  </si>
  <si>
    <t>00011406000140000 000</t>
  </si>
  <si>
    <t>00011705000140000 000</t>
  </si>
  <si>
    <t>00011715000140000 000</t>
  </si>
  <si>
    <t>00020210000140000 000</t>
  </si>
  <si>
    <t>00020220000140000 000</t>
  </si>
  <si>
    <t>00020230000140000 000</t>
  </si>
  <si>
    <t>00020240000140000 000</t>
  </si>
  <si>
    <t>в том числе: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</si>
  <si>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</si>
  <si>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Субсидия на организацию отдыха детей Мурманской области в муниципальных образовательных организациях</t>
  </si>
  <si>
    <t>Субсидии на обеспечение комплексной безопасности муниципальных образовательных организаций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</si>
  <si>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</si>
  <si>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</si>
  <si>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 xml:space="preserve">Субсидии бюджетам муниципальных образований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 в библиотеке семейного чтения </t>
  </si>
  <si>
    <t>Субсидии бюджетам муниципальных образований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 (Сопки) Детско-юношеская библиотека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</si>
  <si>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</si>
  <si>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Субсидия на приобретение коммунальной техники для уборки территорий муниципальных образований Мурманской области</t>
  </si>
  <si>
    <t>Субсидия муниципальным образованиям на обеспечение условий доступности  входных групп многоквартирных домов с учетом потребностей инвалидов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</si>
  <si>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</si>
  <si>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</si>
  <si>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Субсидии бюджетам муниципальных образований на развитие физкультурно-спортивной работы</t>
  </si>
  <si>
    <t>Субсидии на поддержку муниципальных программ формирования свременной городской среды в части выполнения мероприятий по благоустройству дворовых территорий</t>
  </si>
  <si>
    <t xml:space="preserve"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 </t>
  </si>
  <si>
    <t>Субсидии бюджетам муниципальных образований на осуществление работ по сохранению памятников Великой Отечественной войны</t>
  </si>
  <si>
    <t xml:space="preserve"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 </t>
  </si>
  <si>
    <t>Субсидия бюджетам муниципальных образований на подготовку к отопительному периоду</t>
  </si>
  <si>
    <t>Субсидии бюджетам муниципальных образований на открытие спортивных пространств для молодежи</t>
  </si>
  <si>
    <t>Субсидия на приобретение коммунальной техники для уборки территорий муниципальных образований Мурманской области (за счет средств резервного фонда Правительства Мурманской области)</t>
  </si>
  <si>
    <t xml:space="preserve">   Субсидия из областного бюджета местным бюджетам на реализацию проектов по поддержки местных инициатив</t>
  </si>
  <si>
    <t>00020229999149000 150</t>
  </si>
  <si>
    <t>Субвенция на возмещение расходов по гарантированному перечню услуг по погребению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</si>
  <si>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</si>
  <si>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</si>
  <si>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Субвенция на обеспечение бесплатным питанием отдельных категорий обучающихся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</si>
  <si>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</si>
  <si>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</si>
  <si>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</si>
  <si>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</si>
  <si>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</si>
  <si>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Субвенция бюджетам 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</si>
  <si>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</si>
  <si>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</si>
  <si>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</si>
  <si>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на реализацию Закона Мурманской области "Об административных комиссиях"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</si>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</sst>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</font>
    <font>
      <b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i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1">
    <xf numFmtId="0" fontId="0" fillId="0" borderId="0"/>
    <xf numFmtId="0" fontId="4" fillId="0" borderId="0">
      <alignment horizontal="right"/>
    </xf>
    <xf numFmtId="0" fontId="1" fillId="0" borderId="3">
      <alignment horizontal="left" vertical="top" wrapText="1"/>
    </xf>
    <xf numFmtId="0" fontId="1" fillId="0" borderId="3"/>
    <xf numFmtId="0" fontId="2" fillId="0" borderId="3">
      <alignment horizontal="center" wrapText="1"/>
    </xf>
    <xf numFmtId="0" fontId="2" fillId="0" borderId="3">
      <alignment horizontal="center"/>
    </xf>
    <xf numFmtId="0" fontId="1" fillId="0" borderId="3">
      <alignment wrapText="1"/>
    </xf>
    <xf numFmtId="0" fontId="1" fillId="0" borderId="3">
      <alignment horizontal="right"/>
    </xf>
    <xf numFmtId="0" fontId="1" fillId="0" borderId="4">
      <alignment horizontal="center" vertical="center" wrapText="1"/>
    </xf>
    <xf numFmtId="0" fontId="1" fillId="0" borderId="5">
      <alignment horizontal="center" vertical="center" shrinkToFit="1"/>
    </xf>
    <xf numFmtId="0" fontId="1" fillId="0" borderId="5">
      <alignment horizontal="left" vertical="top" wrapText="1"/>
    </xf>
    <xf numFmtId="4" fontId="1" fillId="2" borderId="5">
      <alignment horizontal="right" vertical="top" shrinkToFit="1"/>
    </xf>
    <xf numFmtId="4" fontId="1" fillId="0" borderId="5">
      <alignment horizontal="right" vertical="top" shrinkToFit="1"/>
    </xf>
    <xf numFmtId="0" fontId="3" fillId="0" borderId="6">
      <alignment horizontal="left"/>
    </xf>
    <xf numFmtId="4" fontId="3" fillId="3" borderId="5">
      <alignment horizontal="right" vertical="top" shrinkToFit="1"/>
    </xf>
    <xf numFmtId="0" fontId="1" fillId="0" borderId="7"/>
    <xf numFmtId="0" fontId="1" fillId="0" borderId="3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3"/>
    <xf numFmtId="0" fontId="1" fillId="0" borderId="3"/>
    <xf numFmtId="0" fontId="1" fillId="4" borderId="3"/>
    <xf numFmtId="0" fontId="3" fillId="0" borderId="5">
      <alignment horizontal="left" vertical="top" wrapText="1"/>
    </xf>
    <xf numFmtId="0" fontId="1" fillId="4" borderId="3">
      <alignment horizontal="center"/>
    </xf>
    <xf numFmtId="4" fontId="1" fillId="0" borderId="3">
      <alignment horizontal="right" shrinkToFit="1"/>
    </xf>
    <xf numFmtId="0" fontId="5" fillId="0" borderId="3"/>
    <xf numFmtId="0" fontId="4" fillId="0" borderId="3"/>
    <xf numFmtId="0" fontId="4" fillId="0" borderId="3">
      <alignment horizontal="right"/>
    </xf>
    <xf numFmtId="0" fontId="4" fillId="0" borderId="3"/>
    <xf numFmtId="0" fontId="7" fillId="0" borderId="3"/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3" xfId="3" applyNumberFormat="1" applyProtection="1"/>
    <xf numFmtId="0" fontId="2" fillId="0" borderId="3" xfId="5" applyNumberFormat="1" applyProtection="1">
      <alignment horizontal="center"/>
    </xf>
    <xf numFmtId="0" fontId="1" fillId="0" borderId="3" xfId="6" applyNumberFormat="1" applyProtection="1">
      <alignment wrapText="1"/>
    </xf>
    <xf numFmtId="0" fontId="1" fillId="0" borderId="3" xfId="7" applyNumberFormat="1" applyProtection="1">
      <alignment horizontal="right"/>
    </xf>
    <xf numFmtId="0" fontId="1" fillId="0" borderId="3" xfId="16" applyNumberFormat="1" applyProtection="1">
      <alignment horizontal="left" wrapText="1"/>
    </xf>
    <xf numFmtId="0" fontId="1" fillId="5" borderId="5" xfId="9" applyNumberFormat="1" applyFill="1" applyProtection="1">
      <alignment horizontal="center" vertical="center" shrinkToFit="1"/>
    </xf>
    <xf numFmtId="0" fontId="1" fillId="5" borderId="5" xfId="10" quotePrefix="1" applyNumberFormat="1" applyFill="1" applyProtection="1">
      <alignment horizontal="left" vertical="top" wrapText="1"/>
    </xf>
    <xf numFmtId="4" fontId="1" fillId="5" borderId="5" xfId="11" applyNumberFormat="1" applyFill="1" applyProtection="1">
      <alignment horizontal="right" vertical="top" shrinkToFit="1"/>
    </xf>
    <xf numFmtId="4" fontId="1" fillId="5" borderId="5" xfId="12" applyNumberFormat="1" applyFill="1" applyProtection="1">
      <alignment horizontal="right" vertical="top" shrinkToFit="1"/>
    </xf>
    <xf numFmtId="0" fontId="3" fillId="5" borderId="6" xfId="13" applyNumberFormat="1" applyFill="1" applyProtection="1">
      <alignment horizontal="left"/>
    </xf>
    <xf numFmtId="4" fontId="3" fillId="5" borderId="5" xfId="14" applyNumberFormat="1" applyFill="1" applyProtection="1">
      <alignment horizontal="right" vertical="top" shrinkToFit="1"/>
    </xf>
    <xf numFmtId="0" fontId="1" fillId="5" borderId="7" xfId="15" applyNumberFormat="1" applyFill="1" applyProtection="1"/>
    <xf numFmtId="0" fontId="0" fillId="5" borderId="0" xfId="0" applyFill="1" applyProtection="1">
      <protection locked="0"/>
    </xf>
    <xf numFmtId="0" fontId="1" fillId="5" borderId="3" xfId="2" applyNumberFormat="1" applyFill="1" applyAlignment="1" applyProtection="1">
      <alignment vertical="top" wrapText="1"/>
    </xf>
    <xf numFmtId="0" fontId="1" fillId="5" borderId="3" xfId="2" applyFill="1" applyAlignment="1">
      <alignment vertical="top" wrapText="1"/>
    </xf>
    <xf numFmtId="0" fontId="6" fillId="5" borderId="3" xfId="26" applyFont="1" applyFill="1"/>
    <xf numFmtId="0" fontId="6" fillId="5" borderId="0" xfId="0" applyFont="1" applyFill="1" applyProtection="1">
      <protection locked="0"/>
    </xf>
    <xf numFmtId="0" fontId="6" fillId="5" borderId="3" xfId="27" applyFont="1" applyFill="1"/>
    <xf numFmtId="0" fontId="6" fillId="5" borderId="3" xfId="28" applyFont="1" applyFill="1" applyAlignment="1"/>
    <xf numFmtId="0" fontId="6" fillId="5" borderId="3" xfId="28" applyFont="1" applyFill="1" applyAlignment="1">
      <alignment horizontal="center"/>
    </xf>
    <xf numFmtId="0" fontId="6" fillId="5" borderId="3" xfId="29" applyFont="1" applyFill="1"/>
    <xf numFmtId="0" fontId="6" fillId="5" borderId="3" xfId="30" applyFont="1" applyFill="1" applyBorder="1" applyAlignment="1">
      <alignment horizontal="right"/>
    </xf>
    <xf numFmtId="0" fontId="6" fillId="0" borderId="0" xfId="0" applyFont="1" applyProtection="1">
      <protection locked="0"/>
    </xf>
    <xf numFmtId="0" fontId="6" fillId="5" borderId="3" xfId="28" applyFont="1" applyFill="1" applyBorder="1" applyAlignment="1">
      <alignment horizontal="right"/>
    </xf>
    <xf numFmtId="0" fontId="6" fillId="5" borderId="3" xfId="30" applyNumberFormat="1" applyFont="1" applyFill="1" applyBorder="1" applyAlignment="1" applyProtection="1">
      <alignment horizontal="right"/>
    </xf>
    <xf numFmtId="0" fontId="8" fillId="5" borderId="5" xfId="10" quotePrefix="1" applyNumberFormat="1" applyFont="1" applyFill="1" applyProtection="1">
      <alignment horizontal="left" vertical="top" wrapText="1"/>
    </xf>
    <xf numFmtId="4" fontId="8" fillId="5" borderId="5" xfId="11" applyNumberFormat="1" applyFont="1" applyFill="1" applyProtection="1">
      <alignment horizontal="right" vertical="top" shrinkToFit="1"/>
    </xf>
    <xf numFmtId="0" fontId="9" fillId="5" borderId="5" xfId="10" quotePrefix="1" applyNumberFormat="1" applyFont="1" applyFill="1" applyProtection="1">
      <alignment horizontal="left" vertical="top" wrapText="1"/>
    </xf>
    <xf numFmtId="49" fontId="1" fillId="5" borderId="5" xfId="10" applyNumberFormat="1" applyFill="1" applyProtection="1">
      <alignment horizontal="left" vertical="top" wrapText="1"/>
    </xf>
    <xf numFmtId="0" fontId="10" fillId="5" borderId="4" xfId="0" applyFont="1" applyFill="1" applyBorder="1" applyAlignment="1">
      <alignment vertical="top" wrapText="1"/>
    </xf>
    <xf numFmtId="4" fontId="11" fillId="5" borderId="8" xfId="0" applyNumberFormat="1" applyFont="1" applyFill="1" applyBorder="1" applyAlignment="1">
      <alignment vertical="top" wrapText="1"/>
    </xf>
    <xf numFmtId="4" fontId="10" fillId="5" borderId="9" xfId="0" applyNumberFormat="1" applyFont="1" applyFill="1" applyBorder="1" applyAlignment="1">
      <alignment vertical="top" wrapText="1"/>
    </xf>
    <xf numFmtId="0" fontId="11" fillId="5" borderId="8" xfId="0" applyFont="1" applyFill="1" applyBorder="1" applyAlignment="1">
      <alignment vertical="top" wrapText="1"/>
    </xf>
    <xf numFmtId="4" fontId="12" fillId="5" borderId="8" xfId="0" applyNumberFormat="1" applyFont="1" applyFill="1" applyBorder="1" applyAlignment="1">
      <alignment vertical="top" wrapText="1"/>
    </xf>
    <xf numFmtId="0" fontId="10" fillId="5" borderId="8" xfId="0" applyFont="1" applyFill="1" applyBorder="1" applyAlignment="1">
      <alignment vertical="top" wrapText="1"/>
    </xf>
    <xf numFmtId="4" fontId="10" fillId="5" borderId="8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vertical="top" wrapText="1"/>
    </xf>
    <xf numFmtId="0" fontId="9" fillId="5" borderId="6" xfId="10" quotePrefix="1" applyNumberFormat="1" applyFont="1" applyFill="1" applyBorder="1" applyProtection="1">
      <alignment horizontal="left" vertical="top" wrapText="1"/>
    </xf>
    <xf numFmtId="4" fontId="9" fillId="5" borderId="10" xfId="12" applyNumberFormat="1" applyFont="1" applyFill="1" applyBorder="1" applyProtection="1">
      <alignment horizontal="right" vertical="top" shrinkToFit="1"/>
    </xf>
    <xf numFmtId="4" fontId="9" fillId="5" borderId="5" xfId="12" applyNumberFormat="1" applyFont="1" applyFill="1" applyProtection="1">
      <alignment horizontal="right" vertical="top" shrinkToFit="1"/>
    </xf>
    <xf numFmtId="0" fontId="13" fillId="5" borderId="5" xfId="10" quotePrefix="1" applyNumberFormat="1" applyFont="1" applyFill="1" applyProtection="1">
      <alignment horizontal="left" vertical="top" wrapText="1"/>
    </xf>
    <xf numFmtId="4" fontId="13" fillId="5" borderId="5" xfId="12" applyNumberFormat="1" applyFont="1" applyFill="1" applyProtection="1">
      <alignment horizontal="right" vertical="top" shrinkToFit="1"/>
    </xf>
    <xf numFmtId="0" fontId="14" fillId="5" borderId="5" xfId="10" quotePrefix="1" applyNumberFormat="1" applyFont="1" applyFill="1" applyProtection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4" fontId="0" fillId="0" borderId="0" xfId="0" applyNumberFormat="1" applyProtection="1">
      <protection locked="0"/>
    </xf>
    <xf numFmtId="0" fontId="2" fillId="5" borderId="3" xfId="4" applyNumberFormat="1" applyFill="1" applyProtection="1">
      <alignment horizontal="center" wrapText="1"/>
    </xf>
    <xf numFmtId="0" fontId="2" fillId="5" borderId="3" xfId="4" applyFill="1">
      <alignment horizontal="center" wrapText="1"/>
    </xf>
    <xf numFmtId="0" fontId="1" fillId="5" borderId="3" xfId="6" applyNumberFormat="1" applyFill="1" applyProtection="1">
      <alignment wrapText="1"/>
    </xf>
    <xf numFmtId="0" fontId="1" fillId="5" borderId="3" xfId="6" applyFill="1">
      <alignment wrapText="1"/>
    </xf>
    <xf numFmtId="0" fontId="1" fillId="5" borderId="3" xfId="16" applyNumberFormat="1" applyFill="1" applyProtection="1">
      <alignment horizontal="left" wrapText="1"/>
    </xf>
    <xf numFmtId="0" fontId="1" fillId="5" borderId="3" xfId="16" applyFill="1">
      <alignment horizontal="left" wrapText="1"/>
    </xf>
    <xf numFmtId="0" fontId="1" fillId="5" borderId="3" xfId="7" applyNumberFormat="1" applyFill="1" applyProtection="1">
      <alignment horizontal="right"/>
    </xf>
    <xf numFmtId="0" fontId="1" fillId="5" borderId="3" xfId="7" applyFill="1">
      <alignment horizontal="right"/>
    </xf>
    <xf numFmtId="0" fontId="1" fillId="5" borderId="4" xfId="8" applyNumberFormat="1" applyFill="1" applyProtection="1">
      <alignment horizontal="center" vertical="center" wrapText="1"/>
    </xf>
    <xf numFmtId="0" fontId="1" fillId="5" borderId="4" xfId="8" applyFill="1">
      <alignment horizontal="center" vertical="center" wrapText="1"/>
    </xf>
    <xf numFmtId="0" fontId="1" fillId="5" borderId="1" xfId="8" applyNumberFormat="1" applyFill="1" applyBorder="1" applyProtection="1">
      <alignment horizontal="center" vertical="center" wrapText="1"/>
    </xf>
    <xf numFmtId="0" fontId="1" fillId="5" borderId="2" xfId="8" applyNumberFormat="1" applyFill="1" applyBorder="1" applyProtection="1">
      <alignment horizontal="center" vertical="center" wrapText="1"/>
    </xf>
  </cellXfs>
  <cellStyles count="31">
    <cellStyle name="br" xfId="19"/>
    <cellStyle name="col" xfId="18"/>
    <cellStyle name="dtrow" xfId="1"/>
    <cellStyle name="dtrow 2" xfId="28"/>
    <cellStyle name="style0" xfId="20"/>
    <cellStyle name="td" xfId="21"/>
    <cellStyle name="tr" xfId="17"/>
    <cellStyle name="xl21" xfId="22"/>
    <cellStyle name="xl22" xfId="8"/>
    <cellStyle name="xl23" xfId="9"/>
    <cellStyle name="xl24" xfId="13"/>
    <cellStyle name="xl25" xfId="15"/>
    <cellStyle name="xl26" xfId="2"/>
    <cellStyle name="xl27" xfId="4"/>
    <cellStyle name="xl28" xfId="5"/>
    <cellStyle name="xl29" xfId="6"/>
    <cellStyle name="xl30" xfId="7"/>
    <cellStyle name="xl31" xfId="14"/>
    <cellStyle name="xl32" xfId="3"/>
    <cellStyle name="xl33" xfId="16"/>
    <cellStyle name="xl34" xfId="10"/>
    <cellStyle name="xl35" xfId="23"/>
    <cellStyle name="xl36" xfId="11"/>
    <cellStyle name="xl37" xfId="24"/>
    <cellStyle name="xl38" xfId="12"/>
    <cellStyle name="xl39" xfId="25"/>
    <cellStyle name="Обычный" xfId="0" builtinId="0"/>
    <cellStyle name="Обычный 2" xfId="26"/>
    <cellStyle name="Обычный 26" xfId="29"/>
    <cellStyle name="Обычный 4" xfId="30"/>
    <cellStyle name="Обычный 5" xf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8"/>
  <sheetViews>
    <sheetView showGridLines="0" tabSelected="1" view="pageLayout" topLeftCell="H121" zoomScaleNormal="100" zoomScaleSheetLayoutView="100" workbookViewId="0">
      <selection activeCell="I107" sqref="I107"/>
    </sheetView>
  </sheetViews>
  <sheetFormatPr defaultColWidth="9.125" defaultRowHeight="14.3" outlineLevelRow="4" x14ac:dyDescent="0.25"/>
  <cols>
    <col min="1" max="1" width="64.625" style="14" customWidth="1"/>
    <col min="2" max="2" width="28.5" style="14" customWidth="1"/>
    <col min="3" max="5" width="16.625" style="14" customWidth="1"/>
    <col min="6" max="7" width="0.125" style="1" customWidth="1"/>
    <col min="8" max="8" width="14.875" style="1" bestFit="1" customWidth="1"/>
    <col min="9" max="16384" width="9.125" style="1"/>
  </cols>
  <sheetData>
    <row r="1" spans="1:8" x14ac:dyDescent="0.25">
      <c r="C1" s="17"/>
      <c r="D1" s="18"/>
      <c r="E1" s="19"/>
      <c r="F1" s="22"/>
      <c r="G1" s="23" t="s">
        <v>217</v>
      </c>
      <c r="H1" s="24"/>
    </row>
    <row r="2" spans="1:8" x14ac:dyDescent="0.25">
      <c r="C2" s="17"/>
      <c r="D2" s="18"/>
      <c r="E2" s="19"/>
      <c r="F2" s="22"/>
      <c r="G2" s="23" t="s">
        <v>218</v>
      </c>
      <c r="H2" s="24"/>
    </row>
    <row r="3" spans="1:8" x14ac:dyDescent="0.25">
      <c r="C3" s="17"/>
      <c r="D3" s="18"/>
      <c r="E3" s="19"/>
      <c r="F3" s="22"/>
      <c r="G3" s="23" t="s">
        <v>219</v>
      </c>
      <c r="H3" s="24"/>
    </row>
    <row r="4" spans="1:8" x14ac:dyDescent="0.25">
      <c r="C4" s="17"/>
      <c r="D4" s="18"/>
      <c r="E4" s="19"/>
      <c r="F4" s="22"/>
      <c r="G4" s="23"/>
      <c r="H4" s="24"/>
    </row>
    <row r="5" spans="1:8" x14ac:dyDescent="0.25">
      <c r="C5" s="17"/>
      <c r="D5" s="18"/>
      <c r="E5" s="19"/>
      <c r="F5" s="22"/>
      <c r="G5" s="25" t="s">
        <v>220</v>
      </c>
      <c r="H5" s="24"/>
    </row>
    <row r="6" spans="1:8" x14ac:dyDescent="0.25">
      <c r="C6" s="17"/>
      <c r="D6" s="18"/>
      <c r="E6" s="19"/>
      <c r="F6" s="22"/>
      <c r="G6" s="25" t="s">
        <v>218</v>
      </c>
      <c r="H6" s="24"/>
    </row>
    <row r="7" spans="1:8" x14ac:dyDescent="0.25">
      <c r="C7" s="17"/>
      <c r="D7" s="20"/>
      <c r="E7" s="21"/>
      <c r="F7" s="22"/>
      <c r="G7" s="26" t="s">
        <v>221</v>
      </c>
      <c r="H7" s="24"/>
    </row>
    <row r="8" spans="1:8" x14ac:dyDescent="0.25">
      <c r="A8" s="15"/>
      <c r="B8" s="16"/>
      <c r="C8" s="16"/>
      <c r="D8" s="16"/>
      <c r="E8" s="16"/>
      <c r="F8" s="2"/>
      <c r="G8" s="2"/>
    </row>
    <row r="9" spans="1:8" ht="60.15" customHeight="1" x14ac:dyDescent="0.25">
      <c r="A9" s="47" t="s">
        <v>0</v>
      </c>
      <c r="B9" s="48"/>
      <c r="C9" s="48"/>
      <c r="D9" s="48"/>
      <c r="E9" s="48"/>
      <c r="F9" s="3"/>
      <c r="G9" s="3"/>
    </row>
    <row r="10" spans="1:8" x14ac:dyDescent="0.25">
      <c r="A10" s="49"/>
      <c r="B10" s="50"/>
      <c r="C10" s="50"/>
      <c r="D10" s="50"/>
      <c r="E10" s="50"/>
      <c r="F10" s="4"/>
      <c r="G10" s="4"/>
    </row>
    <row r="11" spans="1:8" ht="12.75" customHeight="1" x14ac:dyDescent="0.25">
      <c r="A11" s="53" t="s">
        <v>1</v>
      </c>
      <c r="B11" s="54"/>
      <c r="C11" s="54"/>
      <c r="D11" s="54"/>
      <c r="E11" s="54"/>
      <c r="F11" s="5"/>
      <c r="G11" s="5"/>
    </row>
    <row r="12" spans="1:8" ht="36.200000000000003" customHeight="1" x14ac:dyDescent="0.25">
      <c r="A12" s="55" t="s">
        <v>2</v>
      </c>
      <c r="B12" s="57" t="s">
        <v>3</v>
      </c>
      <c r="C12" s="55" t="s">
        <v>4</v>
      </c>
      <c r="D12" s="55" t="s">
        <v>5</v>
      </c>
      <c r="E12" s="55" t="s">
        <v>6</v>
      </c>
      <c r="F12" s="2"/>
      <c r="G12" s="2"/>
    </row>
    <row r="13" spans="1:8" x14ac:dyDescent="0.25">
      <c r="A13" s="56"/>
      <c r="B13" s="58"/>
      <c r="C13" s="56"/>
      <c r="D13" s="56"/>
      <c r="E13" s="56"/>
      <c r="F13" s="2"/>
      <c r="G13" s="2"/>
    </row>
    <row r="14" spans="1:8" ht="12.75" customHeight="1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2"/>
      <c r="G14" s="2"/>
    </row>
    <row r="15" spans="1:8" x14ac:dyDescent="0.25">
      <c r="A15" s="27" t="s">
        <v>7</v>
      </c>
      <c r="B15" s="27" t="s">
        <v>8</v>
      </c>
      <c r="C15" s="28">
        <f>974669359.7-2465308.71+1355000</f>
        <v>973559050.99000001</v>
      </c>
      <c r="D15" s="28">
        <v>971167012.77999997</v>
      </c>
      <c r="E15" s="28">
        <v>997921519.90999997</v>
      </c>
      <c r="F15" s="2"/>
    </row>
    <row r="16" spans="1:8" outlineLevel="1" x14ac:dyDescent="0.25">
      <c r="A16" s="27" t="s">
        <v>9</v>
      </c>
      <c r="B16" s="27" t="s">
        <v>10</v>
      </c>
      <c r="C16" s="28">
        <v>477072240</v>
      </c>
      <c r="D16" s="28">
        <v>476773897.60000002</v>
      </c>
      <c r="E16" s="28">
        <v>495844853.5</v>
      </c>
      <c r="F16" s="2"/>
    </row>
    <row r="17" spans="1:6" outlineLevel="3" x14ac:dyDescent="0.25">
      <c r="A17" s="8" t="s">
        <v>11</v>
      </c>
      <c r="B17" s="8" t="s">
        <v>222</v>
      </c>
      <c r="C17" s="9">
        <v>477072240</v>
      </c>
      <c r="D17" s="9">
        <v>476773897.60000002</v>
      </c>
      <c r="E17" s="9">
        <v>495844853.5</v>
      </c>
      <c r="F17" s="2"/>
    </row>
    <row r="18" spans="1:6" ht="64.55" outlineLevel="4" x14ac:dyDescent="0.25">
      <c r="A18" s="8" t="s">
        <v>12</v>
      </c>
      <c r="B18" s="8" t="s">
        <v>13</v>
      </c>
      <c r="C18" s="10">
        <v>464450040</v>
      </c>
      <c r="D18" s="10">
        <v>472627833.60000002</v>
      </c>
      <c r="E18" s="10">
        <v>491532946.94</v>
      </c>
      <c r="F18" s="2"/>
    </row>
    <row r="19" spans="1:6" ht="90.35" outlineLevel="4" x14ac:dyDescent="0.25">
      <c r="A19" s="8" t="s">
        <v>14</v>
      </c>
      <c r="B19" s="8" t="s">
        <v>15</v>
      </c>
      <c r="C19" s="10">
        <v>1050000</v>
      </c>
      <c r="D19" s="10">
        <v>712608</v>
      </c>
      <c r="E19" s="10">
        <v>741112.31999999995</v>
      </c>
      <c r="F19" s="2"/>
    </row>
    <row r="20" spans="1:6" ht="38.75" outlineLevel="4" x14ac:dyDescent="0.25">
      <c r="A20" s="8" t="s">
        <v>16</v>
      </c>
      <c r="B20" s="8" t="s">
        <v>17</v>
      </c>
      <c r="C20" s="10">
        <v>4762200</v>
      </c>
      <c r="D20" s="10">
        <v>1221584</v>
      </c>
      <c r="E20" s="10">
        <v>1270447.3600000001</v>
      </c>
      <c r="F20" s="2"/>
    </row>
    <row r="21" spans="1:6" ht="64.55" outlineLevel="4" x14ac:dyDescent="0.25">
      <c r="A21" s="8" t="s">
        <v>18</v>
      </c>
      <c r="B21" s="8" t="s">
        <v>19</v>
      </c>
      <c r="C21" s="10">
        <v>10000</v>
      </c>
      <c r="D21" s="10">
        <v>48672</v>
      </c>
      <c r="E21" s="10">
        <v>50618.879999999997</v>
      </c>
      <c r="F21" s="2"/>
    </row>
    <row r="22" spans="1:6" ht="77.45" outlineLevel="4" x14ac:dyDescent="0.25">
      <c r="A22" s="8" t="s">
        <v>20</v>
      </c>
      <c r="B22" s="8" t="s">
        <v>21</v>
      </c>
      <c r="C22" s="10">
        <v>6800000</v>
      </c>
      <c r="D22" s="10">
        <v>2163200</v>
      </c>
      <c r="E22" s="10">
        <v>2249728</v>
      </c>
      <c r="F22" s="2"/>
    </row>
    <row r="23" spans="1:6" ht="27.2" outlineLevel="1" x14ac:dyDescent="0.25">
      <c r="A23" s="27" t="s">
        <v>22</v>
      </c>
      <c r="B23" s="27" t="s">
        <v>23</v>
      </c>
      <c r="C23" s="28">
        <v>7079770</v>
      </c>
      <c r="D23" s="28">
        <v>7389420</v>
      </c>
      <c r="E23" s="28">
        <v>7837660</v>
      </c>
      <c r="F23" s="2"/>
    </row>
    <row r="24" spans="1:6" ht="25.85" outlineLevel="3" x14ac:dyDescent="0.25">
      <c r="A24" s="8" t="s">
        <v>24</v>
      </c>
      <c r="B24" s="8" t="s">
        <v>223</v>
      </c>
      <c r="C24" s="9">
        <v>7079770</v>
      </c>
      <c r="D24" s="9">
        <v>7389420</v>
      </c>
      <c r="E24" s="9">
        <v>7837660</v>
      </c>
      <c r="F24" s="2"/>
    </row>
    <row r="25" spans="1:6" ht="90.35" outlineLevel="4" x14ac:dyDescent="0.25">
      <c r="A25" s="8" t="s">
        <v>25</v>
      </c>
      <c r="B25" s="8" t="s">
        <v>26</v>
      </c>
      <c r="C25" s="10">
        <v>3200980</v>
      </c>
      <c r="D25" s="10">
        <v>3306010</v>
      </c>
      <c r="E25" s="10">
        <v>3450820</v>
      </c>
      <c r="F25" s="2"/>
    </row>
    <row r="26" spans="1:6" ht="103.25" outlineLevel="4" x14ac:dyDescent="0.25">
      <c r="A26" s="8" t="s">
        <v>27</v>
      </c>
      <c r="B26" s="8" t="s">
        <v>28</v>
      </c>
      <c r="C26" s="10">
        <v>17720</v>
      </c>
      <c r="D26" s="10">
        <v>18520</v>
      </c>
      <c r="E26" s="10">
        <v>19940</v>
      </c>
      <c r="F26" s="2"/>
    </row>
    <row r="27" spans="1:6" ht="90.35" outlineLevel="4" x14ac:dyDescent="0.25">
      <c r="A27" s="8" t="s">
        <v>29</v>
      </c>
      <c r="B27" s="8" t="s">
        <v>30</v>
      </c>
      <c r="C27" s="10">
        <v>4262460</v>
      </c>
      <c r="D27" s="10">
        <v>4474560</v>
      </c>
      <c r="E27" s="10">
        <v>4809750</v>
      </c>
      <c r="F27" s="2"/>
    </row>
    <row r="28" spans="1:6" ht="90.35" outlineLevel="4" x14ac:dyDescent="0.25">
      <c r="A28" s="8" t="s">
        <v>31</v>
      </c>
      <c r="B28" s="8" t="s">
        <v>32</v>
      </c>
      <c r="C28" s="10">
        <v>-401390</v>
      </c>
      <c r="D28" s="10">
        <v>-409670</v>
      </c>
      <c r="E28" s="10">
        <v>-442850</v>
      </c>
      <c r="F28" s="2"/>
    </row>
    <row r="29" spans="1:6" outlineLevel="1" x14ac:dyDescent="0.25">
      <c r="A29" s="27" t="s">
        <v>33</v>
      </c>
      <c r="B29" s="27" t="s">
        <v>34</v>
      </c>
      <c r="C29" s="28">
        <v>92552000</v>
      </c>
      <c r="D29" s="28">
        <v>104490880</v>
      </c>
      <c r="E29" s="28">
        <v>108670515.2</v>
      </c>
      <c r="F29" s="2"/>
    </row>
    <row r="30" spans="1:6" ht="25.85" outlineLevel="3" x14ac:dyDescent="0.25">
      <c r="A30" s="8" t="s">
        <v>35</v>
      </c>
      <c r="B30" s="8" t="s">
        <v>224</v>
      </c>
      <c r="C30" s="9">
        <v>88040000</v>
      </c>
      <c r="D30" s="9">
        <v>99840000</v>
      </c>
      <c r="E30" s="9">
        <v>103833600</v>
      </c>
      <c r="F30" s="2"/>
    </row>
    <row r="31" spans="1:6" ht="25.85" outlineLevel="4" x14ac:dyDescent="0.25">
      <c r="A31" s="8" t="s">
        <v>36</v>
      </c>
      <c r="B31" s="8" t="s">
        <v>37</v>
      </c>
      <c r="C31" s="10">
        <v>61000000</v>
      </c>
      <c r="D31" s="10">
        <v>58240000</v>
      </c>
      <c r="E31" s="10">
        <v>60569600</v>
      </c>
      <c r="F31" s="2"/>
    </row>
    <row r="32" spans="1:6" ht="51.65" outlineLevel="4" x14ac:dyDescent="0.25">
      <c r="A32" s="8" t="s">
        <v>38</v>
      </c>
      <c r="B32" s="8" t="s">
        <v>39</v>
      </c>
      <c r="C32" s="10">
        <v>27040000</v>
      </c>
      <c r="D32" s="10">
        <v>41600000</v>
      </c>
      <c r="E32" s="10">
        <v>43264000</v>
      </c>
      <c r="F32" s="2"/>
    </row>
    <row r="33" spans="1:6" ht="25.85" outlineLevel="3" x14ac:dyDescent="0.25">
      <c r="A33" s="8" t="s">
        <v>40</v>
      </c>
      <c r="B33" s="8" t="s">
        <v>225</v>
      </c>
      <c r="C33" s="9">
        <v>40000</v>
      </c>
      <c r="D33" s="9">
        <v>0</v>
      </c>
      <c r="E33" s="9">
        <v>0</v>
      </c>
      <c r="F33" s="2"/>
    </row>
    <row r="34" spans="1:6" ht="25.85" outlineLevel="4" x14ac:dyDescent="0.25">
      <c r="A34" s="8" t="s">
        <v>41</v>
      </c>
      <c r="B34" s="8" t="s">
        <v>42</v>
      </c>
      <c r="C34" s="10">
        <v>40000</v>
      </c>
      <c r="D34" s="10">
        <v>0</v>
      </c>
      <c r="E34" s="10">
        <v>0</v>
      </c>
      <c r="F34" s="2"/>
    </row>
    <row r="35" spans="1:6" ht="25.85" outlineLevel="3" x14ac:dyDescent="0.25">
      <c r="A35" s="8" t="s">
        <v>43</v>
      </c>
      <c r="B35" s="8" t="s">
        <v>226</v>
      </c>
      <c r="C35" s="9">
        <v>4472000</v>
      </c>
      <c r="D35" s="9">
        <v>4650880</v>
      </c>
      <c r="E35" s="9">
        <v>4836915.2000000002</v>
      </c>
      <c r="F35" s="2"/>
    </row>
    <row r="36" spans="1:6" ht="25.85" outlineLevel="4" x14ac:dyDescent="0.25">
      <c r="A36" s="8" t="s">
        <v>44</v>
      </c>
      <c r="B36" s="8" t="s">
        <v>45</v>
      </c>
      <c r="C36" s="10">
        <v>4472000</v>
      </c>
      <c r="D36" s="10">
        <v>4650880</v>
      </c>
      <c r="E36" s="10">
        <v>4836915.2000000002</v>
      </c>
      <c r="F36" s="2"/>
    </row>
    <row r="37" spans="1:6" outlineLevel="1" x14ac:dyDescent="0.25">
      <c r="A37" s="27" t="s">
        <v>46</v>
      </c>
      <c r="B37" s="27" t="s">
        <v>47</v>
      </c>
      <c r="C37" s="28">
        <f>176478347.1+1355000</f>
        <v>177833347.09999999</v>
      </c>
      <c r="D37" s="28">
        <v>178928974.62</v>
      </c>
      <c r="E37" s="28">
        <v>180068427.24000001</v>
      </c>
      <c r="F37" s="2"/>
    </row>
    <row r="38" spans="1:6" outlineLevel="3" x14ac:dyDescent="0.25">
      <c r="A38" s="8" t="s">
        <v>48</v>
      </c>
      <c r="B38" s="8" t="s">
        <v>227</v>
      </c>
      <c r="C38" s="9">
        <v>27390688</v>
      </c>
      <c r="D38" s="9">
        <v>28486315.52</v>
      </c>
      <c r="E38" s="9">
        <v>29625768.140000001</v>
      </c>
      <c r="F38" s="2"/>
    </row>
    <row r="39" spans="1:6" ht="38.75" outlineLevel="4" x14ac:dyDescent="0.25">
      <c r="A39" s="8" t="s">
        <v>49</v>
      </c>
      <c r="B39" s="8" t="s">
        <v>50</v>
      </c>
      <c r="C39" s="10">
        <v>27390688</v>
      </c>
      <c r="D39" s="10">
        <v>28486315.52</v>
      </c>
      <c r="E39" s="10">
        <v>29625768.140000001</v>
      </c>
      <c r="F39" s="2"/>
    </row>
    <row r="40" spans="1:6" outlineLevel="3" x14ac:dyDescent="0.25">
      <c r="A40" s="8" t="s">
        <v>51</v>
      </c>
      <c r="B40" s="8" t="s">
        <v>228</v>
      </c>
      <c r="C40" s="9">
        <f>149087659.1+1355000</f>
        <v>150442659.09999999</v>
      </c>
      <c r="D40" s="9">
        <v>150442659.09999999</v>
      </c>
      <c r="E40" s="9">
        <v>150442659.09999999</v>
      </c>
      <c r="F40" s="2"/>
    </row>
    <row r="41" spans="1:6" ht="25.85" outlineLevel="4" x14ac:dyDescent="0.25">
      <c r="A41" s="8" t="s">
        <v>52</v>
      </c>
      <c r="B41" s="8" t="s">
        <v>53</v>
      </c>
      <c r="C41" s="10">
        <f>147350059.1+1355000</f>
        <v>148705059.09999999</v>
      </c>
      <c r="D41" s="10">
        <v>148705059.09999999</v>
      </c>
      <c r="E41" s="10">
        <v>148705059.09999999</v>
      </c>
      <c r="F41" s="2"/>
    </row>
    <row r="42" spans="1:6" ht="25.85" outlineLevel="4" x14ac:dyDescent="0.25">
      <c r="A42" s="8" t="s">
        <v>54</v>
      </c>
      <c r="B42" s="8" t="s">
        <v>55</v>
      </c>
      <c r="C42" s="10">
        <v>1737600</v>
      </c>
      <c r="D42" s="10">
        <v>1737600</v>
      </c>
      <c r="E42" s="10">
        <v>1737600</v>
      </c>
      <c r="F42" s="2"/>
    </row>
    <row r="43" spans="1:6" outlineLevel="1" x14ac:dyDescent="0.25">
      <c r="A43" s="27" t="s">
        <v>56</v>
      </c>
      <c r="B43" s="27" t="s">
        <v>57</v>
      </c>
      <c r="C43" s="28">
        <v>12117200</v>
      </c>
      <c r="D43" s="28">
        <v>10938200</v>
      </c>
      <c r="E43" s="28">
        <v>11375840</v>
      </c>
      <c r="F43" s="2"/>
    </row>
    <row r="44" spans="1:6" ht="25.85" outlineLevel="3" x14ac:dyDescent="0.25">
      <c r="A44" s="8" t="s">
        <v>58</v>
      </c>
      <c r="B44" s="8" t="s">
        <v>229</v>
      </c>
      <c r="C44" s="9">
        <v>12000000</v>
      </c>
      <c r="D44" s="9">
        <v>10816000</v>
      </c>
      <c r="E44" s="9">
        <v>11248640</v>
      </c>
      <c r="F44" s="2"/>
    </row>
    <row r="45" spans="1:6" ht="38.75" outlineLevel="4" x14ac:dyDescent="0.25">
      <c r="A45" s="8" t="s">
        <v>59</v>
      </c>
      <c r="B45" s="8" t="s">
        <v>60</v>
      </c>
      <c r="C45" s="10">
        <v>12000000</v>
      </c>
      <c r="D45" s="10">
        <v>10816000</v>
      </c>
      <c r="E45" s="10">
        <v>11248640</v>
      </c>
      <c r="F45" s="2"/>
    </row>
    <row r="46" spans="1:6" ht="25.85" outlineLevel="3" x14ac:dyDescent="0.25">
      <c r="A46" s="8" t="s">
        <v>61</v>
      </c>
      <c r="B46" s="8" t="s">
        <v>230</v>
      </c>
      <c r="C46" s="9">
        <v>117200</v>
      </c>
      <c r="D46" s="9">
        <v>122200</v>
      </c>
      <c r="E46" s="9">
        <v>127200</v>
      </c>
      <c r="F46" s="2"/>
    </row>
    <row r="47" spans="1:6" ht="25.85" outlineLevel="4" x14ac:dyDescent="0.25">
      <c r="A47" s="8" t="s">
        <v>62</v>
      </c>
      <c r="B47" s="8" t="s">
        <v>231</v>
      </c>
      <c r="C47" s="10">
        <v>50000</v>
      </c>
      <c r="D47" s="10">
        <v>55000</v>
      </c>
      <c r="E47" s="10">
        <v>60000</v>
      </c>
      <c r="F47" s="2"/>
    </row>
    <row r="48" spans="1:6" ht="77.45" outlineLevel="4" x14ac:dyDescent="0.25">
      <c r="A48" s="8" t="s">
        <v>63</v>
      </c>
      <c r="B48" s="8" t="s">
        <v>232</v>
      </c>
      <c r="C48" s="10">
        <v>67200</v>
      </c>
      <c r="D48" s="10">
        <v>67200</v>
      </c>
      <c r="E48" s="10">
        <v>67200</v>
      </c>
      <c r="F48" s="2"/>
    </row>
    <row r="49" spans="1:6" ht="27.2" outlineLevel="1" x14ac:dyDescent="0.25">
      <c r="A49" s="27" t="s">
        <v>64</v>
      </c>
      <c r="B49" s="27" t="s">
        <v>65</v>
      </c>
      <c r="C49" s="28">
        <f>165629387.28-2465308.71</f>
        <v>163164078.56999999</v>
      </c>
      <c r="D49" s="28">
        <v>166182756.81</v>
      </c>
      <c r="E49" s="28">
        <v>166645832.55000001</v>
      </c>
      <c r="F49" s="2"/>
    </row>
    <row r="50" spans="1:6" ht="64.55" outlineLevel="3" x14ac:dyDescent="0.25">
      <c r="A50" s="8" t="s">
        <v>66</v>
      </c>
      <c r="B50" s="8" t="s">
        <v>233</v>
      </c>
      <c r="C50" s="9">
        <f>154363019.5-2465308.71</f>
        <v>151897710.78999999</v>
      </c>
      <c r="D50" s="9">
        <v>154363019.5</v>
      </c>
      <c r="E50" s="9">
        <v>154363019.5</v>
      </c>
      <c r="F50" s="2"/>
    </row>
    <row r="51" spans="1:6" ht="64.55" outlineLevel="4" x14ac:dyDescent="0.25">
      <c r="A51" s="8" t="s">
        <v>67</v>
      </c>
      <c r="B51" s="8" t="s">
        <v>68</v>
      </c>
      <c r="C51" s="10">
        <f>125638436.29-2465308.71</f>
        <v>123173127.58000001</v>
      </c>
      <c r="D51" s="10">
        <v>125638436.29000001</v>
      </c>
      <c r="E51" s="10">
        <v>125638436.29000001</v>
      </c>
      <c r="F51" s="2"/>
    </row>
    <row r="52" spans="1:6" ht="51.65" outlineLevel="4" x14ac:dyDescent="0.25">
      <c r="A52" s="8" t="s">
        <v>69</v>
      </c>
      <c r="B52" s="8" t="s">
        <v>70</v>
      </c>
      <c r="C52" s="10">
        <v>451882.46</v>
      </c>
      <c r="D52" s="10">
        <v>451882.46</v>
      </c>
      <c r="E52" s="10">
        <v>451882.46</v>
      </c>
      <c r="F52" s="2"/>
    </row>
    <row r="53" spans="1:6" ht="25.85" outlineLevel="4" x14ac:dyDescent="0.25">
      <c r="A53" s="8" t="s">
        <v>71</v>
      </c>
      <c r="B53" s="8" t="s">
        <v>72</v>
      </c>
      <c r="C53" s="10">
        <v>28272700.75</v>
      </c>
      <c r="D53" s="10">
        <v>28272700.75</v>
      </c>
      <c r="E53" s="10">
        <v>28272700.75</v>
      </c>
      <c r="F53" s="2"/>
    </row>
    <row r="54" spans="1:6" ht="25.85" outlineLevel="3" x14ac:dyDescent="0.25">
      <c r="A54" s="8" t="s">
        <v>73</v>
      </c>
      <c r="B54" s="8" t="s">
        <v>234</v>
      </c>
      <c r="C54" s="9">
        <v>137000</v>
      </c>
      <c r="D54" s="9">
        <v>279676</v>
      </c>
      <c r="E54" s="9">
        <v>287676</v>
      </c>
      <c r="F54" s="2"/>
    </row>
    <row r="55" spans="1:6" ht="38.75" outlineLevel="4" x14ac:dyDescent="0.25">
      <c r="A55" s="8" t="s">
        <v>74</v>
      </c>
      <c r="B55" s="8" t="s">
        <v>75</v>
      </c>
      <c r="C55" s="10">
        <v>137000</v>
      </c>
      <c r="D55" s="10">
        <v>279676</v>
      </c>
      <c r="E55" s="10">
        <v>287676</v>
      </c>
      <c r="F55" s="2"/>
    </row>
    <row r="56" spans="1:6" ht="64.55" outlineLevel="3" x14ac:dyDescent="0.25">
      <c r="A56" s="8" t="s">
        <v>76</v>
      </c>
      <c r="B56" s="8" t="s">
        <v>235</v>
      </c>
      <c r="C56" s="9">
        <v>11129367.779999999</v>
      </c>
      <c r="D56" s="9">
        <v>11540061.310000001</v>
      </c>
      <c r="E56" s="9">
        <v>11995137.050000001</v>
      </c>
      <c r="F56" s="2"/>
    </row>
    <row r="57" spans="1:6" ht="64.55" outlineLevel="4" x14ac:dyDescent="0.25">
      <c r="A57" s="8" t="s">
        <v>77</v>
      </c>
      <c r="B57" s="8" t="s">
        <v>78</v>
      </c>
      <c r="C57" s="10">
        <v>11129367.779999999</v>
      </c>
      <c r="D57" s="10">
        <v>11540061.310000001</v>
      </c>
      <c r="E57" s="10">
        <v>11995137.050000001</v>
      </c>
      <c r="F57" s="2"/>
    </row>
    <row r="58" spans="1:6" outlineLevel="1" x14ac:dyDescent="0.25">
      <c r="A58" s="27" t="s">
        <v>79</v>
      </c>
      <c r="B58" s="27" t="s">
        <v>80</v>
      </c>
      <c r="C58" s="28">
        <v>9267998.3800000008</v>
      </c>
      <c r="D58" s="28">
        <v>8021770.6200000001</v>
      </c>
      <c r="E58" s="28">
        <v>8021770.6200000001</v>
      </c>
      <c r="F58" s="2"/>
    </row>
    <row r="59" spans="1:6" outlineLevel="3" x14ac:dyDescent="0.25">
      <c r="A59" s="8" t="s">
        <v>81</v>
      </c>
      <c r="B59" s="8" t="s">
        <v>236</v>
      </c>
      <c r="C59" s="9">
        <v>9267998.3800000008</v>
      </c>
      <c r="D59" s="9">
        <v>8021770.6200000001</v>
      </c>
      <c r="E59" s="9">
        <v>8021770.6200000001</v>
      </c>
      <c r="F59" s="2"/>
    </row>
    <row r="60" spans="1:6" ht="25.85" outlineLevel="4" x14ac:dyDescent="0.25">
      <c r="A60" s="8" t="s">
        <v>82</v>
      </c>
      <c r="B60" s="8" t="s">
        <v>83</v>
      </c>
      <c r="C60" s="10">
        <v>1117204.97</v>
      </c>
      <c r="D60" s="10">
        <v>1117204.97</v>
      </c>
      <c r="E60" s="10">
        <v>1117204.97</v>
      </c>
      <c r="F60" s="2"/>
    </row>
    <row r="61" spans="1:6" outlineLevel="4" x14ac:dyDescent="0.25">
      <c r="A61" s="8" t="s">
        <v>84</v>
      </c>
      <c r="B61" s="8" t="s">
        <v>85</v>
      </c>
      <c r="C61" s="10">
        <v>1025690.24</v>
      </c>
      <c r="D61" s="10">
        <v>1025690.24</v>
      </c>
      <c r="E61" s="10">
        <v>1025690.24</v>
      </c>
      <c r="F61" s="2"/>
    </row>
    <row r="62" spans="1:6" outlineLevel="4" x14ac:dyDescent="0.25">
      <c r="A62" s="8" t="s">
        <v>86</v>
      </c>
      <c r="B62" s="8" t="s">
        <v>87</v>
      </c>
      <c r="C62" s="10">
        <v>5878375.4100000001</v>
      </c>
      <c r="D62" s="10">
        <v>5878375.4100000001</v>
      </c>
      <c r="E62" s="10">
        <v>5878375.4100000001</v>
      </c>
      <c r="F62" s="2"/>
    </row>
    <row r="63" spans="1:6" outlineLevel="4" x14ac:dyDescent="0.25">
      <c r="A63" s="8" t="s">
        <v>88</v>
      </c>
      <c r="B63" s="8" t="s">
        <v>89</v>
      </c>
      <c r="C63" s="10">
        <v>1246727.76</v>
      </c>
      <c r="D63" s="10">
        <v>500</v>
      </c>
      <c r="E63" s="10">
        <v>500</v>
      </c>
      <c r="F63" s="2"/>
    </row>
    <row r="64" spans="1:6" ht="27.2" outlineLevel="1" x14ac:dyDescent="0.25">
      <c r="A64" s="27" t="s">
        <v>90</v>
      </c>
      <c r="B64" s="27" t="s">
        <v>91</v>
      </c>
      <c r="C64" s="28">
        <v>11181447.130000001</v>
      </c>
      <c r="D64" s="28">
        <v>10372088.01</v>
      </c>
      <c r="E64" s="28">
        <v>10536739.189999999</v>
      </c>
      <c r="F64" s="2"/>
    </row>
    <row r="65" spans="1:6" outlineLevel="3" x14ac:dyDescent="0.25">
      <c r="A65" s="8" t="s">
        <v>92</v>
      </c>
      <c r="B65" s="8" t="s">
        <v>237</v>
      </c>
      <c r="C65" s="9">
        <v>283673.25</v>
      </c>
      <c r="D65" s="9">
        <v>241249.69</v>
      </c>
      <c r="E65" s="9">
        <v>250899.67</v>
      </c>
      <c r="F65" s="2"/>
    </row>
    <row r="66" spans="1:6" ht="25.85" outlineLevel="4" x14ac:dyDescent="0.25">
      <c r="A66" s="8" t="s">
        <v>93</v>
      </c>
      <c r="B66" s="8" t="s">
        <v>94</v>
      </c>
      <c r="C66" s="10">
        <v>283673.25</v>
      </c>
      <c r="D66" s="10">
        <v>241249.69</v>
      </c>
      <c r="E66" s="10">
        <v>250899.67</v>
      </c>
      <c r="F66" s="2"/>
    </row>
    <row r="67" spans="1:6" outlineLevel="3" x14ac:dyDescent="0.25">
      <c r="A67" s="8" t="s">
        <v>95</v>
      </c>
      <c r="B67" s="8" t="s">
        <v>238</v>
      </c>
      <c r="C67" s="9">
        <v>10897773.880000001</v>
      </c>
      <c r="D67" s="9">
        <v>10130838.32</v>
      </c>
      <c r="E67" s="9">
        <v>10285839.52</v>
      </c>
      <c r="F67" s="2"/>
    </row>
    <row r="68" spans="1:6" ht="38.75" outlineLevel="4" x14ac:dyDescent="0.25">
      <c r="A68" s="8" t="s">
        <v>96</v>
      </c>
      <c r="B68" s="8" t="s">
        <v>97</v>
      </c>
      <c r="C68" s="10">
        <v>675248.54</v>
      </c>
      <c r="D68" s="10">
        <v>793710.64</v>
      </c>
      <c r="E68" s="10">
        <v>824826.73</v>
      </c>
      <c r="F68" s="2"/>
    </row>
    <row r="69" spans="1:6" ht="25.85" outlineLevel="4" x14ac:dyDescent="0.25">
      <c r="A69" s="8" t="s">
        <v>98</v>
      </c>
      <c r="B69" s="8" t="s">
        <v>99</v>
      </c>
      <c r="C69" s="10">
        <v>10222525.34</v>
      </c>
      <c r="D69" s="10">
        <v>9337127.6799999997</v>
      </c>
      <c r="E69" s="10">
        <v>9461012.7899999991</v>
      </c>
      <c r="F69" s="2"/>
    </row>
    <row r="70" spans="1:6" ht="27.2" outlineLevel="1" x14ac:dyDescent="0.25">
      <c r="A70" s="27" t="s">
        <v>100</v>
      </c>
      <c r="B70" s="27" t="s">
        <v>101</v>
      </c>
      <c r="C70" s="28">
        <v>17225282.059999999</v>
      </c>
      <c r="D70" s="28">
        <v>5273503.53</v>
      </c>
      <c r="E70" s="28">
        <v>6008259.1500000004</v>
      </c>
      <c r="F70" s="2"/>
    </row>
    <row r="71" spans="1:6" ht="64.55" outlineLevel="3" x14ac:dyDescent="0.25">
      <c r="A71" s="8" t="s">
        <v>102</v>
      </c>
      <c r="B71" s="8" t="s">
        <v>239</v>
      </c>
      <c r="C71" s="9">
        <v>13138370.289999999</v>
      </c>
      <c r="D71" s="9">
        <v>2369753.61</v>
      </c>
      <c r="E71" s="9">
        <v>2447266.46</v>
      </c>
      <c r="F71" s="2"/>
    </row>
    <row r="72" spans="1:6" ht="77.45" outlineLevel="4" x14ac:dyDescent="0.25">
      <c r="A72" s="8" t="s">
        <v>103</v>
      </c>
      <c r="B72" s="8" t="s">
        <v>104</v>
      </c>
      <c r="C72" s="10">
        <v>13138370.289999999</v>
      </c>
      <c r="D72" s="10">
        <v>2369753.61</v>
      </c>
      <c r="E72" s="10">
        <v>2447266.46</v>
      </c>
      <c r="F72" s="2"/>
    </row>
    <row r="73" spans="1:6" ht="25.85" outlineLevel="3" x14ac:dyDescent="0.25">
      <c r="A73" s="8" t="s">
        <v>105</v>
      </c>
      <c r="B73" s="8" t="s">
        <v>240</v>
      </c>
      <c r="C73" s="9">
        <v>4086911.77</v>
      </c>
      <c r="D73" s="9">
        <v>2903749.92</v>
      </c>
      <c r="E73" s="9">
        <v>3560992.69</v>
      </c>
      <c r="F73" s="2"/>
    </row>
    <row r="74" spans="1:6" ht="38.75" outlineLevel="4" x14ac:dyDescent="0.25">
      <c r="A74" s="8" t="s">
        <v>106</v>
      </c>
      <c r="B74" s="8" t="s">
        <v>107</v>
      </c>
      <c r="C74" s="10">
        <v>4086911.77</v>
      </c>
      <c r="D74" s="10">
        <v>2903749.92</v>
      </c>
      <c r="E74" s="10">
        <v>3560992.69</v>
      </c>
      <c r="F74" s="2"/>
    </row>
    <row r="75" spans="1:6" outlineLevel="1" x14ac:dyDescent="0.25">
      <c r="A75" s="27" t="s">
        <v>108</v>
      </c>
      <c r="B75" s="27" t="s">
        <v>109</v>
      </c>
      <c r="C75" s="28">
        <v>5152669.1399999997</v>
      </c>
      <c r="D75" s="28">
        <v>2795521.59</v>
      </c>
      <c r="E75" s="28">
        <v>2911622.46</v>
      </c>
      <c r="F75" s="2"/>
    </row>
    <row r="76" spans="1:6" ht="64.55" outlineLevel="4" x14ac:dyDescent="0.25">
      <c r="A76" s="8" t="s">
        <v>110</v>
      </c>
      <c r="B76" s="8" t="s">
        <v>111</v>
      </c>
      <c r="C76" s="10">
        <v>39294.720000000001</v>
      </c>
      <c r="D76" s="10">
        <v>40866.51</v>
      </c>
      <c r="E76" s="10">
        <v>42501.17</v>
      </c>
      <c r="F76" s="2"/>
    </row>
    <row r="77" spans="1:6" ht="77.45" outlineLevel="4" x14ac:dyDescent="0.25">
      <c r="A77" s="8" t="s">
        <v>112</v>
      </c>
      <c r="B77" s="8" t="s">
        <v>113</v>
      </c>
      <c r="C77" s="10">
        <v>98864.22</v>
      </c>
      <c r="D77" s="10">
        <v>89672.63</v>
      </c>
      <c r="E77" s="10">
        <v>93259.54</v>
      </c>
      <c r="F77" s="2"/>
    </row>
    <row r="78" spans="1:6" ht="64.55" outlineLevel="4" x14ac:dyDescent="0.25">
      <c r="A78" s="8" t="s">
        <v>114</v>
      </c>
      <c r="B78" s="8" t="s">
        <v>115</v>
      </c>
      <c r="C78" s="10">
        <v>36490.51</v>
      </c>
      <c r="D78" s="10">
        <v>31707.1</v>
      </c>
      <c r="E78" s="10">
        <v>32975.39</v>
      </c>
      <c r="F78" s="2"/>
    </row>
    <row r="79" spans="1:6" ht="51.65" outlineLevel="4" x14ac:dyDescent="0.25">
      <c r="A79" s="8" t="s">
        <v>116</v>
      </c>
      <c r="B79" s="8" t="s">
        <v>117</v>
      </c>
      <c r="C79" s="10">
        <v>20000</v>
      </c>
      <c r="D79" s="10">
        <v>20000</v>
      </c>
      <c r="E79" s="10">
        <v>20000</v>
      </c>
      <c r="F79" s="2"/>
    </row>
    <row r="80" spans="1:6" ht="64.55" outlineLevel="4" x14ac:dyDescent="0.25">
      <c r="A80" s="8" t="s">
        <v>118</v>
      </c>
      <c r="B80" s="8" t="s">
        <v>119</v>
      </c>
      <c r="C80" s="10">
        <v>39520</v>
      </c>
      <c r="D80" s="10">
        <v>41100.800000000003</v>
      </c>
      <c r="E80" s="10">
        <v>42744.83</v>
      </c>
      <c r="F80" s="2"/>
    </row>
    <row r="81" spans="1:6" ht="64.55" outlineLevel="4" x14ac:dyDescent="0.25">
      <c r="A81" s="8" t="s">
        <v>120</v>
      </c>
      <c r="B81" s="8" t="s">
        <v>121</v>
      </c>
      <c r="C81" s="10">
        <v>346.66</v>
      </c>
      <c r="D81" s="10">
        <v>360.53</v>
      </c>
      <c r="E81" s="10">
        <v>374.95</v>
      </c>
      <c r="F81" s="2"/>
    </row>
    <row r="82" spans="1:6" ht="64.55" outlineLevel="4" x14ac:dyDescent="0.25">
      <c r="A82" s="8" t="s">
        <v>122</v>
      </c>
      <c r="B82" s="8" t="s">
        <v>123</v>
      </c>
      <c r="C82" s="10">
        <v>24960</v>
      </c>
      <c r="D82" s="10">
        <v>25958.400000000001</v>
      </c>
      <c r="E82" s="10">
        <v>26996.74</v>
      </c>
      <c r="F82" s="2"/>
    </row>
    <row r="83" spans="1:6" ht="77.45" outlineLevel="4" x14ac:dyDescent="0.25">
      <c r="A83" s="8" t="s">
        <v>124</v>
      </c>
      <c r="B83" s="8" t="s">
        <v>125</v>
      </c>
      <c r="C83" s="10">
        <v>2426.66</v>
      </c>
      <c r="D83" s="10">
        <v>2523.73</v>
      </c>
      <c r="E83" s="10">
        <v>2624.68</v>
      </c>
      <c r="F83" s="2"/>
    </row>
    <row r="84" spans="1:6" ht="90.35" outlineLevel="4" x14ac:dyDescent="0.25">
      <c r="A84" s="8" t="s">
        <v>126</v>
      </c>
      <c r="B84" s="8" t="s">
        <v>127</v>
      </c>
      <c r="C84" s="10">
        <v>24116.38</v>
      </c>
      <c r="D84" s="10">
        <v>25081.040000000001</v>
      </c>
      <c r="E84" s="10">
        <v>26084.28</v>
      </c>
      <c r="F84" s="2"/>
    </row>
    <row r="85" spans="1:6" ht="167.8" outlineLevel="4" x14ac:dyDescent="0.25">
      <c r="A85" s="8" t="s">
        <v>128</v>
      </c>
      <c r="B85" s="8" t="s">
        <v>129</v>
      </c>
      <c r="C85" s="10">
        <v>12156.16</v>
      </c>
      <c r="D85" s="10">
        <v>0</v>
      </c>
      <c r="E85" s="10">
        <v>0</v>
      </c>
      <c r="F85" s="2"/>
    </row>
    <row r="86" spans="1:6" ht="64.55" outlineLevel="4" x14ac:dyDescent="0.25">
      <c r="A86" s="8" t="s">
        <v>130</v>
      </c>
      <c r="B86" s="8" t="s">
        <v>131</v>
      </c>
      <c r="C86" s="10">
        <v>8552.17</v>
      </c>
      <c r="D86" s="10">
        <v>8894.26</v>
      </c>
      <c r="E86" s="10">
        <v>9250.0300000000007</v>
      </c>
      <c r="F86" s="2"/>
    </row>
    <row r="87" spans="1:6" ht="64.55" outlineLevel="4" x14ac:dyDescent="0.25">
      <c r="A87" s="8" t="s">
        <v>132</v>
      </c>
      <c r="B87" s="8" t="s">
        <v>133</v>
      </c>
      <c r="C87" s="10">
        <v>136068.17000000001</v>
      </c>
      <c r="D87" s="10">
        <v>141354.91</v>
      </c>
      <c r="E87" s="10">
        <v>147009.1</v>
      </c>
      <c r="F87" s="2"/>
    </row>
    <row r="88" spans="1:6" ht="64.55" outlineLevel="4" x14ac:dyDescent="0.25">
      <c r="A88" s="8" t="s">
        <v>134</v>
      </c>
      <c r="B88" s="8" t="s">
        <v>135</v>
      </c>
      <c r="C88" s="10">
        <v>493748.96</v>
      </c>
      <c r="D88" s="10">
        <v>513498.92</v>
      </c>
      <c r="E88" s="10">
        <v>534038.88</v>
      </c>
      <c r="F88" s="2"/>
    </row>
    <row r="89" spans="1:6" ht="38.75" outlineLevel="4" x14ac:dyDescent="0.25">
      <c r="A89" s="8" t="s">
        <v>136</v>
      </c>
      <c r="B89" s="8" t="s">
        <v>137</v>
      </c>
      <c r="C89" s="10">
        <v>482124.46</v>
      </c>
      <c r="D89" s="10">
        <v>509009.43</v>
      </c>
      <c r="E89" s="10">
        <v>536569.81000000006</v>
      </c>
      <c r="F89" s="2"/>
    </row>
    <row r="90" spans="1:6" ht="64.55" outlineLevel="4" x14ac:dyDescent="0.25">
      <c r="A90" s="8" t="s">
        <v>138</v>
      </c>
      <c r="B90" s="8" t="s">
        <v>139</v>
      </c>
      <c r="C90" s="10">
        <v>566442.47</v>
      </c>
      <c r="D90" s="10">
        <v>588171.11</v>
      </c>
      <c r="E90" s="10">
        <v>611697.94999999995</v>
      </c>
      <c r="F90" s="2"/>
    </row>
    <row r="91" spans="1:6" ht="51.65" outlineLevel="4" x14ac:dyDescent="0.25">
      <c r="A91" s="8" t="s">
        <v>140</v>
      </c>
      <c r="B91" s="8" t="s">
        <v>141</v>
      </c>
      <c r="C91" s="10">
        <v>2556682.2999999998</v>
      </c>
      <c r="D91" s="10">
        <v>507401.22</v>
      </c>
      <c r="E91" s="10">
        <v>527697.27</v>
      </c>
      <c r="F91" s="2"/>
    </row>
    <row r="92" spans="1:6" ht="38.75" outlineLevel="4" x14ac:dyDescent="0.25">
      <c r="A92" s="8" t="s">
        <v>142</v>
      </c>
      <c r="B92" s="8" t="s">
        <v>143</v>
      </c>
      <c r="C92" s="10">
        <v>9400</v>
      </c>
      <c r="D92" s="10">
        <v>0</v>
      </c>
      <c r="E92" s="10">
        <v>0</v>
      </c>
      <c r="F92" s="2"/>
    </row>
    <row r="93" spans="1:6" ht="116.15" outlineLevel="4" x14ac:dyDescent="0.25">
      <c r="A93" s="8" t="s">
        <v>144</v>
      </c>
      <c r="B93" s="8" t="s">
        <v>145</v>
      </c>
      <c r="C93" s="10">
        <v>141681.60000000001</v>
      </c>
      <c r="D93" s="10">
        <v>0</v>
      </c>
      <c r="E93" s="10">
        <v>0</v>
      </c>
      <c r="F93" s="2"/>
    </row>
    <row r="94" spans="1:6" ht="38.75" outlineLevel="4" x14ac:dyDescent="0.25">
      <c r="A94" s="8" t="s">
        <v>146</v>
      </c>
      <c r="B94" s="8" t="s">
        <v>147</v>
      </c>
      <c r="C94" s="10">
        <v>219329.66</v>
      </c>
      <c r="D94" s="10">
        <v>0</v>
      </c>
      <c r="E94" s="10">
        <v>0</v>
      </c>
      <c r="F94" s="2"/>
    </row>
    <row r="95" spans="1:6" ht="51.65" outlineLevel="4" x14ac:dyDescent="0.25">
      <c r="A95" s="8" t="s">
        <v>148</v>
      </c>
      <c r="B95" s="8" t="s">
        <v>149</v>
      </c>
      <c r="C95" s="10">
        <v>237424.04</v>
      </c>
      <c r="D95" s="10">
        <v>246921</v>
      </c>
      <c r="E95" s="10">
        <v>256797.84</v>
      </c>
      <c r="F95" s="2"/>
    </row>
    <row r="96" spans="1:6" ht="64.55" outlineLevel="4" x14ac:dyDescent="0.25">
      <c r="A96" s="8" t="s">
        <v>150</v>
      </c>
      <c r="B96" s="8" t="s">
        <v>151</v>
      </c>
      <c r="C96" s="10">
        <v>3000</v>
      </c>
      <c r="D96" s="10">
        <v>3000</v>
      </c>
      <c r="E96" s="10">
        <v>1000</v>
      </c>
      <c r="F96" s="2"/>
    </row>
    <row r="97" spans="1:8" ht="51.65" outlineLevel="4" x14ac:dyDescent="0.25">
      <c r="A97" s="8" t="s">
        <v>152</v>
      </c>
      <c r="B97" s="8" t="s">
        <v>153</v>
      </c>
      <c r="C97" s="10">
        <v>40</v>
      </c>
      <c r="D97" s="10">
        <v>0</v>
      </c>
      <c r="E97" s="10">
        <v>0</v>
      </c>
      <c r="F97" s="2"/>
    </row>
    <row r="98" spans="1:8" outlineLevel="1" x14ac:dyDescent="0.25">
      <c r="A98" s="27" t="s">
        <v>154</v>
      </c>
      <c r="B98" s="27" t="s">
        <v>155</v>
      </c>
      <c r="C98" s="28">
        <v>913018.61</v>
      </c>
      <c r="D98" s="28">
        <v>0</v>
      </c>
      <c r="E98" s="28">
        <v>0</v>
      </c>
      <c r="F98" s="2"/>
    </row>
    <row r="99" spans="1:8" outlineLevel="3" x14ac:dyDescent="0.25">
      <c r="A99" s="8" t="s">
        <v>156</v>
      </c>
      <c r="B99" s="8" t="s">
        <v>241</v>
      </c>
      <c r="C99" s="9">
        <v>24718.61</v>
      </c>
      <c r="D99" s="9">
        <v>0</v>
      </c>
      <c r="E99" s="9">
        <v>0</v>
      </c>
      <c r="F99" s="2"/>
    </row>
    <row r="100" spans="1:8" outlineLevel="4" x14ac:dyDescent="0.25">
      <c r="A100" s="8" t="s">
        <v>157</v>
      </c>
      <c r="B100" s="8" t="s">
        <v>158</v>
      </c>
      <c r="C100" s="10">
        <v>24718.61</v>
      </c>
      <c r="D100" s="10">
        <v>0</v>
      </c>
      <c r="E100" s="10">
        <v>0</v>
      </c>
      <c r="F100" s="2"/>
    </row>
    <row r="101" spans="1:8" outlineLevel="3" x14ac:dyDescent="0.25">
      <c r="A101" s="8" t="s">
        <v>159</v>
      </c>
      <c r="B101" s="8" t="s">
        <v>242</v>
      </c>
      <c r="C101" s="9">
        <v>888300</v>
      </c>
      <c r="D101" s="9">
        <v>0</v>
      </c>
      <c r="E101" s="9">
        <v>0</v>
      </c>
      <c r="F101" s="2"/>
    </row>
    <row r="102" spans="1:8" ht="25.85" outlineLevel="4" x14ac:dyDescent="0.25">
      <c r="A102" s="8" t="s">
        <v>160</v>
      </c>
      <c r="B102" s="8" t="s">
        <v>161</v>
      </c>
      <c r="C102" s="10">
        <v>888300</v>
      </c>
      <c r="D102" s="10">
        <v>0</v>
      </c>
      <c r="E102" s="10">
        <v>0</v>
      </c>
      <c r="F102" s="2"/>
    </row>
    <row r="103" spans="1:8" x14ac:dyDescent="0.25">
      <c r="A103" s="27" t="s">
        <v>162</v>
      </c>
      <c r="B103" s="27" t="s">
        <v>163</v>
      </c>
      <c r="C103" s="28">
        <f>2247579649.68-23435096.15</f>
        <v>2224144553.5299997</v>
      </c>
      <c r="D103" s="28">
        <v>1857372024.96</v>
      </c>
      <c r="E103" s="28">
        <v>1885064725.4400001</v>
      </c>
      <c r="F103" s="2"/>
    </row>
    <row r="104" spans="1:8" ht="27.2" outlineLevel="1" x14ac:dyDescent="0.25">
      <c r="A104" s="27" t="s">
        <v>164</v>
      </c>
      <c r="B104" s="27" t="s">
        <v>165</v>
      </c>
      <c r="C104" s="28">
        <f>2247329649.68-23435096.15</f>
        <v>2223894553.5299997</v>
      </c>
      <c r="D104" s="28">
        <v>1857372024.96</v>
      </c>
      <c r="E104" s="28">
        <v>1885064725.4400001</v>
      </c>
      <c r="F104" s="2"/>
      <c r="H104" s="46"/>
    </row>
    <row r="105" spans="1:8" outlineLevel="2" x14ac:dyDescent="0.25">
      <c r="A105" s="8" t="s">
        <v>166</v>
      </c>
      <c r="B105" s="8" t="s">
        <v>243</v>
      </c>
      <c r="C105" s="9">
        <v>359935897</v>
      </c>
      <c r="D105" s="9">
        <v>313297118</v>
      </c>
      <c r="E105" s="9">
        <v>303319381</v>
      </c>
      <c r="F105" s="2"/>
    </row>
    <row r="106" spans="1:8" ht="38.75" outlineLevel="4" x14ac:dyDescent="0.25">
      <c r="A106" s="8" t="s">
        <v>167</v>
      </c>
      <c r="B106" s="8" t="s">
        <v>168</v>
      </c>
      <c r="C106" s="10">
        <v>320201847</v>
      </c>
      <c r="D106" s="10">
        <v>313297118</v>
      </c>
      <c r="E106" s="10">
        <v>303319381</v>
      </c>
      <c r="F106" s="2"/>
    </row>
    <row r="107" spans="1:8" ht="25.85" outlineLevel="4" x14ac:dyDescent="0.25">
      <c r="A107" s="8" t="s">
        <v>169</v>
      </c>
      <c r="B107" s="8" t="s">
        <v>170</v>
      </c>
      <c r="C107" s="10">
        <v>39734050</v>
      </c>
      <c r="D107" s="10">
        <v>0</v>
      </c>
      <c r="E107" s="10">
        <v>0</v>
      </c>
      <c r="F107" s="2"/>
    </row>
    <row r="108" spans="1:8" ht="25.85" outlineLevel="2" x14ac:dyDescent="0.25">
      <c r="A108" s="8" t="s">
        <v>171</v>
      </c>
      <c r="B108" s="8" t="s">
        <v>244</v>
      </c>
      <c r="C108" s="9">
        <v>514595936.13999999</v>
      </c>
      <c r="D108" s="9">
        <v>226588257.18000001</v>
      </c>
      <c r="E108" s="9">
        <v>229651734.08000001</v>
      </c>
      <c r="F108" s="2"/>
    </row>
    <row r="109" spans="1:8" ht="64.55" outlineLevel="4" x14ac:dyDescent="0.25">
      <c r="A109" s="8" t="s">
        <v>172</v>
      </c>
      <c r="B109" s="8" t="s">
        <v>173</v>
      </c>
      <c r="C109" s="10">
        <v>54830751.329999998</v>
      </c>
      <c r="D109" s="10">
        <v>33150995.079999998</v>
      </c>
      <c r="E109" s="10">
        <v>33150995.079999998</v>
      </c>
      <c r="F109" s="2"/>
    </row>
    <row r="110" spans="1:8" ht="51.65" outlineLevel="4" x14ac:dyDescent="0.25">
      <c r="A110" s="8" t="s">
        <v>174</v>
      </c>
      <c r="B110" s="8" t="s">
        <v>175</v>
      </c>
      <c r="C110" s="10">
        <v>51439524</v>
      </c>
      <c r="D110" s="10">
        <v>51894204</v>
      </c>
      <c r="E110" s="10">
        <v>53798411</v>
      </c>
      <c r="F110" s="2"/>
    </row>
    <row r="111" spans="1:8" ht="25.85" outlineLevel="4" x14ac:dyDescent="0.25">
      <c r="A111" s="8" t="s">
        <v>176</v>
      </c>
      <c r="B111" s="8" t="s">
        <v>177</v>
      </c>
      <c r="C111" s="10">
        <v>653805</v>
      </c>
      <c r="D111" s="10">
        <v>649248</v>
      </c>
      <c r="E111" s="10">
        <v>645239</v>
      </c>
      <c r="F111" s="2"/>
    </row>
    <row r="112" spans="1:8" ht="25.85" outlineLevel="4" x14ac:dyDescent="0.25">
      <c r="A112" s="8" t="s">
        <v>178</v>
      </c>
      <c r="B112" s="8" t="s">
        <v>179</v>
      </c>
      <c r="C112" s="10">
        <v>0</v>
      </c>
      <c r="D112" s="10">
        <v>1843310.1</v>
      </c>
      <c r="E112" s="10">
        <v>0</v>
      </c>
      <c r="F112" s="2"/>
    </row>
    <row r="113" spans="1:6" ht="51.65" outlineLevel="4" x14ac:dyDescent="0.25">
      <c r="A113" s="8" t="s">
        <v>180</v>
      </c>
      <c r="B113" s="8" t="s">
        <v>181</v>
      </c>
      <c r="C113" s="10">
        <v>1000000</v>
      </c>
      <c r="D113" s="10">
        <v>0</v>
      </c>
      <c r="E113" s="10">
        <v>0</v>
      </c>
      <c r="F113" s="2"/>
    </row>
    <row r="114" spans="1:6" ht="25.85" outlineLevel="4" x14ac:dyDescent="0.25">
      <c r="A114" s="8" t="s">
        <v>182</v>
      </c>
      <c r="B114" s="8" t="s">
        <v>183</v>
      </c>
      <c r="C114" s="10">
        <v>30036237</v>
      </c>
      <c r="D114" s="10">
        <v>0</v>
      </c>
      <c r="E114" s="10">
        <v>0</v>
      </c>
      <c r="F114" s="2"/>
    </row>
    <row r="115" spans="1:6" outlineLevel="4" x14ac:dyDescent="0.25">
      <c r="A115" s="8" t="s">
        <v>184</v>
      </c>
      <c r="B115" s="8" t="s">
        <v>185</v>
      </c>
      <c r="C115" s="10">
        <f>376635618.81-2000000-23435096.15</f>
        <v>351200522.66000003</v>
      </c>
      <c r="D115" s="10">
        <v>139050500</v>
      </c>
      <c r="E115" s="10">
        <v>142057089</v>
      </c>
      <c r="F115" s="2"/>
    </row>
    <row r="116" spans="1:6" outlineLevel="4" x14ac:dyDescent="0.25">
      <c r="A116" s="29" t="s">
        <v>247</v>
      </c>
      <c r="B116" s="30"/>
      <c r="C116" s="10"/>
      <c r="D116" s="10"/>
      <c r="E116" s="10"/>
      <c r="F116" s="2"/>
    </row>
    <row r="117" spans="1:6" ht="51.65" outlineLevel="4" x14ac:dyDescent="0.25">
      <c r="A117" s="31" t="s">
        <v>248</v>
      </c>
      <c r="B117" s="29" t="s">
        <v>185</v>
      </c>
      <c r="C117" s="32">
        <v>1718900</v>
      </c>
      <c r="D117" s="32">
        <v>1787600</v>
      </c>
      <c r="E117" s="32">
        <v>1859100</v>
      </c>
      <c r="F117" s="2"/>
    </row>
    <row r="118" spans="1:6" ht="25.85" outlineLevel="4" x14ac:dyDescent="0.25">
      <c r="A118" s="31" t="s">
        <v>249</v>
      </c>
      <c r="B118" s="29" t="s">
        <v>185</v>
      </c>
      <c r="C118" s="33">
        <v>3412293</v>
      </c>
      <c r="D118" s="33">
        <v>3412293</v>
      </c>
      <c r="E118" s="33">
        <v>3412293</v>
      </c>
      <c r="F118" s="2"/>
    </row>
    <row r="119" spans="1:6" ht="25.85" outlineLevel="4" x14ac:dyDescent="0.25">
      <c r="A119" s="34" t="s">
        <v>250</v>
      </c>
      <c r="B119" s="29" t="s">
        <v>185</v>
      </c>
      <c r="C119" s="32">
        <v>5315800</v>
      </c>
      <c r="D119" s="35">
        <v>0</v>
      </c>
      <c r="E119" s="35">
        <v>0</v>
      </c>
      <c r="F119" s="2"/>
    </row>
    <row r="120" spans="1:6" ht="38.75" outlineLevel="4" x14ac:dyDescent="0.25">
      <c r="A120" s="36" t="s">
        <v>251</v>
      </c>
      <c r="B120" s="29" t="s">
        <v>185</v>
      </c>
      <c r="C120" s="37">
        <f>4975039+30617.23</f>
        <v>5005656.2300000004</v>
      </c>
      <c r="D120" s="37">
        <v>4972495</v>
      </c>
      <c r="E120" s="32">
        <v>4972495</v>
      </c>
      <c r="F120" s="2"/>
    </row>
    <row r="121" spans="1:6" ht="38.75" outlineLevel="4" x14ac:dyDescent="0.25">
      <c r="A121" s="34" t="s">
        <v>252</v>
      </c>
      <c r="B121" s="29" t="s">
        <v>185</v>
      </c>
      <c r="C121" s="32">
        <f>34809078.91+1629932.65</f>
        <v>36439011.559999995</v>
      </c>
      <c r="D121" s="32">
        <v>0</v>
      </c>
      <c r="E121" s="32">
        <v>0</v>
      </c>
      <c r="F121" s="2"/>
    </row>
    <row r="122" spans="1:6" ht="38.75" outlineLevel="4" x14ac:dyDescent="0.25">
      <c r="A122" s="34" t="s">
        <v>252</v>
      </c>
      <c r="B122" s="29" t="s">
        <v>185</v>
      </c>
      <c r="C122" s="32">
        <f>2592400+5742900</f>
        <v>8335300</v>
      </c>
      <c r="D122" s="32">
        <v>0</v>
      </c>
      <c r="E122" s="32">
        <v>0</v>
      </c>
      <c r="F122" s="2"/>
    </row>
    <row r="123" spans="1:6" ht="38.75" outlineLevel="4" x14ac:dyDescent="0.25">
      <c r="A123" s="34" t="s">
        <v>252</v>
      </c>
      <c r="B123" s="29" t="s">
        <v>185</v>
      </c>
      <c r="C123" s="32">
        <v>37180153.799999997</v>
      </c>
      <c r="D123" s="32">
        <v>0</v>
      </c>
      <c r="E123" s="32">
        <v>0</v>
      </c>
      <c r="F123" s="2"/>
    </row>
    <row r="124" spans="1:6" ht="51.65" outlineLevel="4" x14ac:dyDescent="0.25">
      <c r="A124" s="34" t="s">
        <v>253</v>
      </c>
      <c r="B124" s="29" t="s">
        <v>185</v>
      </c>
      <c r="C124" s="32">
        <v>4829130</v>
      </c>
      <c r="D124" s="32">
        <v>0</v>
      </c>
      <c r="E124" s="32">
        <v>0</v>
      </c>
      <c r="F124" s="2"/>
    </row>
    <row r="125" spans="1:6" ht="51.65" outlineLevel="4" x14ac:dyDescent="0.25">
      <c r="A125" s="34" t="s">
        <v>254</v>
      </c>
      <c r="B125" s="29" t="s">
        <v>185</v>
      </c>
      <c r="C125" s="32">
        <v>862529</v>
      </c>
      <c r="D125" s="32">
        <v>0</v>
      </c>
      <c r="E125" s="32">
        <v>0</v>
      </c>
      <c r="F125" s="2"/>
    </row>
    <row r="126" spans="1:6" ht="51.65" outlineLevel="4" x14ac:dyDescent="0.25">
      <c r="A126" s="36" t="s">
        <v>255</v>
      </c>
      <c r="B126" s="29" t="s">
        <v>185</v>
      </c>
      <c r="C126" s="37">
        <v>115430643</v>
      </c>
      <c r="D126" s="37">
        <v>120767168</v>
      </c>
      <c r="E126" s="37">
        <v>123702257</v>
      </c>
      <c r="F126" s="2"/>
    </row>
    <row r="127" spans="1:6" ht="25.85" outlineLevel="4" x14ac:dyDescent="0.25">
      <c r="A127" s="34" t="s">
        <v>256</v>
      </c>
      <c r="B127" s="29" t="s">
        <v>185</v>
      </c>
      <c r="C127" s="32">
        <v>12477300</v>
      </c>
      <c r="D127" s="32">
        <v>0</v>
      </c>
      <c r="E127" s="32">
        <v>0</v>
      </c>
      <c r="F127" s="2"/>
    </row>
    <row r="128" spans="1:6" ht="51.65" outlineLevel="4" x14ac:dyDescent="0.25">
      <c r="A128" s="34" t="s">
        <v>267</v>
      </c>
      <c r="B128" s="29" t="s">
        <v>185</v>
      </c>
      <c r="C128" s="32">
        <v>2902883.33</v>
      </c>
      <c r="D128" s="32">
        <v>0</v>
      </c>
      <c r="E128" s="32">
        <v>0</v>
      </c>
      <c r="F128" s="2"/>
    </row>
    <row r="129" spans="1:6" ht="38.75" outlineLevel="4" x14ac:dyDescent="0.25">
      <c r="A129" s="34" t="s">
        <v>257</v>
      </c>
      <c r="B129" s="29" t="s">
        <v>185</v>
      </c>
      <c r="C129" s="32">
        <v>2576335.59</v>
      </c>
      <c r="D129" s="32">
        <v>0</v>
      </c>
      <c r="E129" s="32">
        <v>0</v>
      </c>
      <c r="F129" s="2"/>
    </row>
    <row r="130" spans="1:6" ht="38.75" outlineLevel="4" x14ac:dyDescent="0.25">
      <c r="A130" s="36" t="s">
        <v>258</v>
      </c>
      <c r="B130" s="29" t="s">
        <v>185</v>
      </c>
      <c r="C130" s="37">
        <v>29165</v>
      </c>
      <c r="D130" s="37">
        <v>29165</v>
      </c>
      <c r="E130" s="37">
        <v>29165</v>
      </c>
      <c r="F130" s="2"/>
    </row>
    <row r="131" spans="1:6" ht="51.65" outlineLevel="4" x14ac:dyDescent="0.25">
      <c r="A131" s="34" t="s">
        <v>259</v>
      </c>
      <c r="B131" s="29" t="s">
        <v>185</v>
      </c>
      <c r="C131" s="32">
        <v>8081779</v>
      </c>
      <c r="D131" s="32">
        <v>8081779</v>
      </c>
      <c r="E131" s="32">
        <v>8081779</v>
      </c>
      <c r="F131" s="2"/>
    </row>
    <row r="132" spans="1:6" ht="25.85" outlineLevel="4" x14ac:dyDescent="0.25">
      <c r="A132" s="38" t="s">
        <v>260</v>
      </c>
      <c r="B132" s="39" t="s">
        <v>185</v>
      </c>
      <c r="C132" s="32">
        <v>5000000</v>
      </c>
      <c r="D132" s="32">
        <v>0</v>
      </c>
      <c r="E132" s="32">
        <v>0</v>
      </c>
      <c r="F132" s="2"/>
    </row>
    <row r="133" spans="1:6" ht="38.75" outlineLevel="4" x14ac:dyDescent="0.25">
      <c r="A133" s="29" t="s">
        <v>261</v>
      </c>
      <c r="B133" s="29" t="s">
        <v>185</v>
      </c>
      <c r="C133" s="40">
        <f>32959864.63+74232901.1-23435096.15</f>
        <v>83757669.579999983</v>
      </c>
      <c r="D133" s="40">
        <v>0</v>
      </c>
      <c r="E133" s="40">
        <v>0</v>
      </c>
      <c r="F133" s="2"/>
    </row>
    <row r="134" spans="1:6" ht="38.75" outlineLevel="4" x14ac:dyDescent="0.25">
      <c r="A134" s="29" t="s">
        <v>262</v>
      </c>
      <c r="B134" s="29" t="s">
        <v>185</v>
      </c>
      <c r="C134" s="41">
        <v>4822061.01</v>
      </c>
      <c r="D134" s="41">
        <v>0</v>
      </c>
      <c r="E134" s="41">
        <v>0</v>
      </c>
      <c r="F134" s="2"/>
    </row>
    <row r="135" spans="1:6" ht="25.85" outlineLevel="4" x14ac:dyDescent="0.25">
      <c r="A135" s="29" t="s">
        <v>263</v>
      </c>
      <c r="B135" s="29" t="s">
        <v>185</v>
      </c>
      <c r="C135" s="41">
        <v>1172956.21</v>
      </c>
      <c r="D135" s="41">
        <v>0</v>
      </c>
      <c r="E135" s="41">
        <v>0</v>
      </c>
      <c r="F135" s="2"/>
    </row>
    <row r="136" spans="1:6" ht="51.65" outlineLevel="4" x14ac:dyDescent="0.25">
      <c r="A136" s="29" t="s">
        <v>264</v>
      </c>
      <c r="B136" s="29" t="s">
        <v>185</v>
      </c>
      <c r="C136" s="41">
        <v>5888247.25</v>
      </c>
      <c r="D136" s="41">
        <v>0</v>
      </c>
      <c r="E136" s="41">
        <v>0</v>
      </c>
      <c r="F136" s="2"/>
    </row>
    <row r="137" spans="1:6" ht="25.85" outlineLevel="4" x14ac:dyDescent="0.25">
      <c r="A137" s="29" t="s">
        <v>265</v>
      </c>
      <c r="B137" s="29" t="s">
        <v>185</v>
      </c>
      <c r="C137" s="41">
        <v>962709.1</v>
      </c>
      <c r="D137" s="41">
        <v>0</v>
      </c>
      <c r="E137" s="41">
        <v>0</v>
      </c>
      <c r="F137" s="2"/>
    </row>
    <row r="138" spans="1:6" ht="25.85" outlineLevel="4" x14ac:dyDescent="0.25">
      <c r="A138" s="29" t="s">
        <v>266</v>
      </c>
      <c r="B138" s="29" t="s">
        <v>185</v>
      </c>
      <c r="C138" s="41">
        <v>5000000</v>
      </c>
      <c r="D138" s="41">
        <v>0</v>
      </c>
      <c r="E138" s="41">
        <v>0</v>
      </c>
      <c r="F138" s="2"/>
    </row>
    <row r="139" spans="1:6" ht="25.85" outlineLevel="4" x14ac:dyDescent="0.25">
      <c r="A139" s="42" t="s">
        <v>268</v>
      </c>
      <c r="B139" s="30" t="s">
        <v>269</v>
      </c>
      <c r="C139" s="43">
        <v>2000000</v>
      </c>
      <c r="D139" s="43">
        <v>0</v>
      </c>
      <c r="E139" s="43">
        <v>0</v>
      </c>
      <c r="F139" s="2"/>
    </row>
    <row r="140" spans="1:6" outlineLevel="2" x14ac:dyDescent="0.25">
      <c r="A140" s="8" t="s">
        <v>186</v>
      </c>
      <c r="B140" s="8" t="s">
        <v>245</v>
      </c>
      <c r="C140" s="9">
        <v>1251818132.28</v>
      </c>
      <c r="D140" s="9">
        <v>1267716397.78</v>
      </c>
      <c r="E140" s="9">
        <v>1302323358.3599999</v>
      </c>
      <c r="F140" s="2"/>
    </row>
    <row r="141" spans="1:6" ht="25.85" outlineLevel="4" x14ac:dyDescent="0.25">
      <c r="A141" s="8" t="s">
        <v>187</v>
      </c>
      <c r="B141" s="8" t="s">
        <v>188</v>
      </c>
      <c r="C141" s="10">
        <v>75193728.700000003</v>
      </c>
      <c r="D141" s="10">
        <v>77762276.099999994</v>
      </c>
      <c r="E141" s="10">
        <v>80667295</v>
      </c>
      <c r="F141" s="2"/>
    </row>
    <row r="142" spans="1:6" outlineLevel="4" x14ac:dyDescent="0.25">
      <c r="A142" s="29" t="s">
        <v>247</v>
      </c>
      <c r="B142" s="8"/>
      <c r="C142" s="10"/>
      <c r="D142" s="10"/>
      <c r="E142" s="10"/>
      <c r="F142" s="2"/>
    </row>
    <row r="143" spans="1:6" ht="25.85" outlineLevel="4" x14ac:dyDescent="0.25">
      <c r="A143" s="36" t="s">
        <v>270</v>
      </c>
      <c r="B143" s="29" t="s">
        <v>188</v>
      </c>
      <c r="C143" s="37">
        <v>166900</v>
      </c>
      <c r="D143" s="37">
        <v>173600</v>
      </c>
      <c r="E143" s="37">
        <v>180600</v>
      </c>
      <c r="F143" s="2"/>
    </row>
    <row r="144" spans="1:6" ht="51.65" outlineLevel="4" x14ac:dyDescent="0.25">
      <c r="A144" s="36" t="s">
        <v>271</v>
      </c>
      <c r="B144" s="29" t="s">
        <v>188</v>
      </c>
      <c r="C144" s="37">
        <v>5655500</v>
      </c>
      <c r="D144" s="37">
        <v>6161800</v>
      </c>
      <c r="E144" s="37">
        <v>6408200</v>
      </c>
      <c r="F144" s="2"/>
    </row>
    <row r="145" spans="1:6" ht="77.45" outlineLevel="4" x14ac:dyDescent="0.25">
      <c r="A145" s="36" t="s">
        <v>272</v>
      </c>
      <c r="B145" s="29" t="s">
        <v>188</v>
      </c>
      <c r="C145" s="37">
        <v>5347805</v>
      </c>
      <c r="D145" s="37">
        <v>5562078</v>
      </c>
      <c r="E145" s="37">
        <v>5785188</v>
      </c>
      <c r="F145" s="2"/>
    </row>
    <row r="146" spans="1:6" ht="25.85" outlineLevel="4" x14ac:dyDescent="0.25">
      <c r="A146" s="36" t="s">
        <v>273</v>
      </c>
      <c r="B146" s="29" t="s">
        <v>188</v>
      </c>
      <c r="C146" s="37">
        <v>40019500</v>
      </c>
      <c r="D146" s="37">
        <v>41501700</v>
      </c>
      <c r="E146" s="37">
        <v>43230900</v>
      </c>
      <c r="F146" s="2"/>
    </row>
    <row r="147" spans="1:6" ht="64.55" outlineLevel="4" x14ac:dyDescent="0.25">
      <c r="A147" s="36" t="s">
        <v>274</v>
      </c>
      <c r="B147" s="29" t="s">
        <v>188</v>
      </c>
      <c r="C147" s="37">
        <v>1575900</v>
      </c>
      <c r="D147" s="37">
        <v>1638900</v>
      </c>
      <c r="E147" s="37">
        <v>1704500</v>
      </c>
      <c r="F147" s="2"/>
    </row>
    <row r="148" spans="1:6" ht="77.45" outlineLevel="4" x14ac:dyDescent="0.25">
      <c r="A148" s="36" t="s">
        <v>275</v>
      </c>
      <c r="B148" s="29" t="s">
        <v>188</v>
      </c>
      <c r="C148" s="37">
        <f>8388462+237168</f>
        <v>8625630</v>
      </c>
      <c r="D148" s="37">
        <v>8724546</v>
      </c>
      <c r="E148" s="37">
        <v>9074520</v>
      </c>
      <c r="F148" s="2"/>
    </row>
    <row r="149" spans="1:6" ht="51.65" outlineLevel="4" x14ac:dyDescent="0.25">
      <c r="A149" s="36" t="s">
        <v>276</v>
      </c>
      <c r="B149" s="29" t="s">
        <v>188</v>
      </c>
      <c r="C149" s="37">
        <v>3070200</v>
      </c>
      <c r="D149" s="37">
        <v>3193000</v>
      </c>
      <c r="E149" s="37">
        <v>3320800</v>
      </c>
      <c r="F149" s="2"/>
    </row>
    <row r="150" spans="1:6" ht="64.55" outlineLevel="4" x14ac:dyDescent="0.25">
      <c r="A150" s="36" t="s">
        <v>277</v>
      </c>
      <c r="B150" s="29" t="s">
        <v>188</v>
      </c>
      <c r="C150" s="37">
        <v>95343</v>
      </c>
      <c r="D150" s="37">
        <v>99163</v>
      </c>
      <c r="E150" s="37">
        <v>103141</v>
      </c>
      <c r="F150" s="2"/>
    </row>
    <row r="151" spans="1:6" ht="103.25" outlineLevel="4" x14ac:dyDescent="0.25">
      <c r="A151" s="36" t="s">
        <v>278</v>
      </c>
      <c r="B151" s="29" t="s">
        <v>188</v>
      </c>
      <c r="C151" s="37">
        <v>457500</v>
      </c>
      <c r="D151" s="37">
        <v>457500</v>
      </c>
      <c r="E151" s="37">
        <v>457500</v>
      </c>
      <c r="F151" s="2"/>
    </row>
    <row r="152" spans="1:6" ht="51.65" outlineLevel="4" x14ac:dyDescent="0.25">
      <c r="A152" s="36" t="s">
        <v>279</v>
      </c>
      <c r="B152" s="29" t="s">
        <v>188</v>
      </c>
      <c r="C152" s="32">
        <v>139807.70000000001</v>
      </c>
      <c r="D152" s="32">
        <v>145409.1</v>
      </c>
      <c r="E152" s="32">
        <v>151242</v>
      </c>
      <c r="F152" s="2"/>
    </row>
    <row r="153" spans="1:6" ht="38.75" outlineLevel="4" x14ac:dyDescent="0.25">
      <c r="A153" s="36" t="s">
        <v>280</v>
      </c>
      <c r="B153" s="29" t="s">
        <v>188</v>
      </c>
      <c r="C153" s="37">
        <v>4464200</v>
      </c>
      <c r="D153" s="37">
        <v>4464200</v>
      </c>
      <c r="E153" s="37">
        <v>4464200</v>
      </c>
      <c r="F153" s="2"/>
    </row>
    <row r="154" spans="1:6" ht="64.55" outlineLevel="4" x14ac:dyDescent="0.25">
      <c r="A154" s="36" t="s">
        <v>281</v>
      </c>
      <c r="B154" s="29" t="s">
        <v>188</v>
      </c>
      <c r="C154" s="37">
        <v>49349</v>
      </c>
      <c r="D154" s="37">
        <v>50941</v>
      </c>
      <c r="E154" s="37">
        <v>52831</v>
      </c>
      <c r="F154" s="2"/>
    </row>
    <row r="155" spans="1:6" ht="77.45" outlineLevel="4" x14ac:dyDescent="0.25">
      <c r="A155" s="36" t="s">
        <v>282</v>
      </c>
      <c r="B155" s="29" t="s">
        <v>188</v>
      </c>
      <c r="C155" s="37">
        <v>6000</v>
      </c>
      <c r="D155" s="37">
        <v>6000</v>
      </c>
      <c r="E155" s="37">
        <v>6000</v>
      </c>
      <c r="F155" s="2"/>
    </row>
    <row r="156" spans="1:6" ht="25.85" outlineLevel="4" x14ac:dyDescent="0.25">
      <c r="A156" s="36" t="s">
        <v>283</v>
      </c>
      <c r="B156" s="29" t="s">
        <v>188</v>
      </c>
      <c r="C156" s="37">
        <v>1472293</v>
      </c>
      <c r="D156" s="37">
        <v>1531292</v>
      </c>
      <c r="E156" s="37">
        <v>1592699</v>
      </c>
      <c r="F156" s="2"/>
    </row>
    <row r="157" spans="1:6" ht="38.75" outlineLevel="4" x14ac:dyDescent="0.25">
      <c r="A157" s="36" t="s">
        <v>284</v>
      </c>
      <c r="B157" s="29" t="s">
        <v>188</v>
      </c>
      <c r="C157" s="37">
        <f>2015300+75193</f>
        <v>2090493</v>
      </c>
      <c r="D157" s="37">
        <v>2016420</v>
      </c>
      <c r="E157" s="37">
        <v>2017586</v>
      </c>
      <c r="F157" s="2"/>
    </row>
    <row r="158" spans="1:6" ht="38.75" outlineLevel="4" x14ac:dyDescent="0.25">
      <c r="A158" s="36" t="s">
        <v>285</v>
      </c>
      <c r="B158" s="29" t="s">
        <v>188</v>
      </c>
      <c r="C158" s="37">
        <v>1957308</v>
      </c>
      <c r="D158" s="37">
        <v>2035727</v>
      </c>
      <c r="E158" s="37">
        <v>2117388</v>
      </c>
      <c r="F158" s="2"/>
    </row>
    <row r="159" spans="1:6" ht="38.75" outlineLevel="4" x14ac:dyDescent="0.25">
      <c r="A159" s="8" t="s">
        <v>189</v>
      </c>
      <c r="B159" s="8" t="s">
        <v>190</v>
      </c>
      <c r="C159" s="10">
        <v>77202700</v>
      </c>
      <c r="D159" s="10">
        <v>79017800</v>
      </c>
      <c r="E159" s="10">
        <v>82178300</v>
      </c>
      <c r="F159" s="2"/>
    </row>
    <row r="160" spans="1:6" ht="64.55" outlineLevel="4" x14ac:dyDescent="0.25">
      <c r="A160" s="8" t="s">
        <v>191</v>
      </c>
      <c r="B160" s="8" t="s">
        <v>192</v>
      </c>
      <c r="C160" s="10">
        <v>21122200</v>
      </c>
      <c r="D160" s="10">
        <v>21122200</v>
      </c>
      <c r="E160" s="10">
        <v>21122200</v>
      </c>
      <c r="F160" s="2"/>
    </row>
    <row r="161" spans="1:7" outlineLevel="4" x14ac:dyDescent="0.25">
      <c r="A161" s="44" t="s">
        <v>247</v>
      </c>
      <c r="B161" s="8"/>
      <c r="C161" s="10"/>
      <c r="D161" s="10"/>
      <c r="E161" s="10"/>
      <c r="F161" s="2"/>
    </row>
    <row r="162" spans="1:7" ht="77.45" outlineLevel="4" x14ac:dyDescent="0.25">
      <c r="A162" s="45" t="s">
        <v>286</v>
      </c>
      <c r="B162" s="29" t="s">
        <v>192</v>
      </c>
      <c r="C162" s="37">
        <v>515200</v>
      </c>
      <c r="D162" s="37">
        <v>515200</v>
      </c>
      <c r="E162" s="37">
        <v>515200</v>
      </c>
      <c r="F162" s="2"/>
    </row>
    <row r="163" spans="1:7" ht="51.65" outlineLevel="4" x14ac:dyDescent="0.25">
      <c r="A163" s="45" t="s">
        <v>287</v>
      </c>
      <c r="B163" s="29" t="s">
        <v>192</v>
      </c>
      <c r="C163" s="37">
        <v>20607000</v>
      </c>
      <c r="D163" s="37">
        <v>20607000</v>
      </c>
      <c r="E163" s="37">
        <v>20607000</v>
      </c>
      <c r="F163" s="2"/>
    </row>
    <row r="164" spans="1:7" ht="51.65" outlineLevel="4" x14ac:dyDescent="0.25">
      <c r="A164" s="8" t="s">
        <v>193</v>
      </c>
      <c r="B164" s="8" t="s">
        <v>194</v>
      </c>
      <c r="C164" s="10">
        <v>10876300</v>
      </c>
      <c r="D164" s="10">
        <v>7250900</v>
      </c>
      <c r="E164" s="10">
        <v>6344500</v>
      </c>
      <c r="F164" s="2"/>
    </row>
    <row r="165" spans="1:7" ht="38.75" outlineLevel="4" x14ac:dyDescent="0.25">
      <c r="A165" s="8" t="s">
        <v>195</v>
      </c>
      <c r="B165" s="8" t="s">
        <v>196</v>
      </c>
      <c r="C165" s="10">
        <v>6157700</v>
      </c>
      <c r="D165" s="10">
        <v>6366800</v>
      </c>
      <c r="E165" s="10">
        <v>6593500</v>
      </c>
      <c r="F165" s="2"/>
    </row>
    <row r="166" spans="1:7" ht="51.65" outlineLevel="4" x14ac:dyDescent="0.25">
      <c r="A166" s="8" t="s">
        <v>197</v>
      </c>
      <c r="B166" s="8" t="s">
        <v>198</v>
      </c>
      <c r="C166" s="10">
        <v>53733.58</v>
      </c>
      <c r="D166" s="10">
        <v>2000.68</v>
      </c>
      <c r="E166" s="10">
        <v>1798.36</v>
      </c>
      <c r="F166" s="2"/>
    </row>
    <row r="167" spans="1:7" ht="25.85" outlineLevel="4" x14ac:dyDescent="0.25">
      <c r="A167" s="8" t="s">
        <v>199</v>
      </c>
      <c r="B167" s="8" t="s">
        <v>200</v>
      </c>
      <c r="C167" s="10">
        <v>2979770</v>
      </c>
      <c r="D167" s="10">
        <v>3636621</v>
      </c>
      <c r="E167" s="10">
        <v>3778965</v>
      </c>
      <c r="F167" s="2"/>
    </row>
    <row r="168" spans="1:7" outlineLevel="4" x14ac:dyDescent="0.25">
      <c r="A168" s="8" t="s">
        <v>201</v>
      </c>
      <c r="B168" s="8" t="s">
        <v>202</v>
      </c>
      <c r="C168" s="10">
        <v>1058232000</v>
      </c>
      <c r="D168" s="10">
        <v>1072557800</v>
      </c>
      <c r="E168" s="10">
        <v>1101636800</v>
      </c>
      <c r="F168" s="2"/>
    </row>
    <row r="169" spans="1:7" outlineLevel="2" x14ac:dyDescent="0.25">
      <c r="A169" s="8" t="s">
        <v>203</v>
      </c>
      <c r="B169" s="8" t="s">
        <v>246</v>
      </c>
      <c r="C169" s="9">
        <v>120979684.26000001</v>
      </c>
      <c r="D169" s="9">
        <v>49770252</v>
      </c>
      <c r="E169" s="9">
        <v>49770252</v>
      </c>
      <c r="F169" s="2"/>
    </row>
    <row r="170" spans="1:7" ht="51.65" outlineLevel="4" x14ac:dyDescent="0.25">
      <c r="A170" s="8" t="s">
        <v>204</v>
      </c>
      <c r="B170" s="8" t="s">
        <v>205</v>
      </c>
      <c r="C170" s="10">
        <v>49770252</v>
      </c>
      <c r="D170" s="10">
        <v>49770252</v>
      </c>
      <c r="E170" s="10">
        <v>49770252</v>
      </c>
      <c r="F170" s="2"/>
    </row>
    <row r="171" spans="1:7" ht="64.55" outlineLevel="4" x14ac:dyDescent="0.25">
      <c r="A171" s="8" t="s">
        <v>206</v>
      </c>
      <c r="B171" s="8" t="s">
        <v>207</v>
      </c>
      <c r="C171" s="10">
        <v>31970456.27</v>
      </c>
      <c r="D171" s="10">
        <v>0</v>
      </c>
      <c r="E171" s="10">
        <v>0</v>
      </c>
      <c r="F171" s="2"/>
    </row>
    <row r="172" spans="1:7" ht="38.75" outlineLevel="4" x14ac:dyDescent="0.25">
      <c r="A172" s="8" t="s">
        <v>208</v>
      </c>
      <c r="B172" s="8" t="s">
        <v>209</v>
      </c>
      <c r="C172" s="10">
        <v>5000000</v>
      </c>
      <c r="D172" s="10">
        <v>0</v>
      </c>
      <c r="E172" s="10">
        <v>0</v>
      </c>
      <c r="F172" s="2"/>
    </row>
    <row r="173" spans="1:7" ht="25.85" outlineLevel="4" x14ac:dyDescent="0.25">
      <c r="A173" s="8" t="s">
        <v>210</v>
      </c>
      <c r="B173" s="8" t="s">
        <v>211</v>
      </c>
      <c r="C173" s="10">
        <v>34238975.990000002</v>
      </c>
      <c r="D173" s="10">
        <v>0</v>
      </c>
      <c r="E173" s="10">
        <v>0</v>
      </c>
      <c r="F173" s="2"/>
    </row>
    <row r="174" spans="1:7" ht="25.85" outlineLevel="1" x14ac:dyDescent="0.25">
      <c r="A174" s="8" t="s">
        <v>212</v>
      </c>
      <c r="B174" s="8" t="s">
        <v>213</v>
      </c>
      <c r="C174" s="9">
        <v>250000</v>
      </c>
      <c r="D174" s="9">
        <v>0</v>
      </c>
      <c r="E174" s="9">
        <v>0</v>
      </c>
      <c r="F174" s="2"/>
    </row>
    <row r="175" spans="1:7" ht="25.85" outlineLevel="4" x14ac:dyDescent="0.25">
      <c r="A175" s="8" t="s">
        <v>214</v>
      </c>
      <c r="B175" s="8" t="s">
        <v>215</v>
      </c>
      <c r="C175" s="10">
        <v>250000</v>
      </c>
      <c r="D175" s="10">
        <v>0</v>
      </c>
      <c r="E175" s="10">
        <v>0</v>
      </c>
      <c r="F175" s="2"/>
    </row>
    <row r="176" spans="1:7" ht="12.75" customHeight="1" x14ac:dyDescent="0.25">
      <c r="A176" s="11" t="s">
        <v>216</v>
      </c>
      <c r="B176" s="11"/>
      <c r="C176" s="12">
        <f>3222249009.38-2465308.71-23435096.15+1355000</f>
        <v>3197703604.52</v>
      </c>
      <c r="D176" s="12">
        <v>2828539037.7399998</v>
      </c>
      <c r="E176" s="12">
        <v>2882986245.3499999</v>
      </c>
      <c r="F176" s="2"/>
      <c r="G176" s="2"/>
    </row>
    <row r="177" spans="1:7" ht="12.75" customHeight="1" x14ac:dyDescent="0.25">
      <c r="A177" s="13"/>
      <c r="B177" s="13"/>
      <c r="C177" s="13"/>
      <c r="D177" s="13"/>
      <c r="E177" s="13"/>
      <c r="F177" s="2"/>
      <c r="G177" s="2"/>
    </row>
    <row r="178" spans="1:7" ht="12.75" customHeight="1" x14ac:dyDescent="0.25">
      <c r="A178" s="51"/>
      <c r="B178" s="51"/>
      <c r="C178" s="52"/>
      <c r="G178" s="6"/>
    </row>
  </sheetData>
  <mergeCells count="9">
    <mergeCell ref="A9:E9"/>
    <mergeCell ref="A10:E10"/>
    <mergeCell ref="A178:C178"/>
    <mergeCell ref="A11:E11"/>
    <mergeCell ref="A12:A13"/>
    <mergeCell ref="C12:C13"/>
    <mergeCell ref="D12:D13"/>
    <mergeCell ref="E12:E13"/>
    <mergeCell ref="B12:B13"/>
  </mergeCells>
  <pageMargins left="0.98425196850393704" right="0.59055118110236227" top="0.59055118110236227" bottom="0.59055118110236227" header="0.39370078740157483" footer="0.39370078740157483"/>
  <pageSetup paperSize="9" scale="59" fitToHeight="0" orientation="portrait" blackAndWhite="1" r:id="rId1"/>
  <headerFooter>
    <oddFooter>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 3 2022-2024 (копия от 01.10.2021 10:10:26)&lt;/VariantName&gt;&#10;  &lt;VariantLink&gt;21894507&lt;/VariantLink&gt;&#10;  &lt;ReportCode&gt;0DBE45B16EE24923B4B3D88FCE1C85&lt;/ReportCode&gt;&#10;  &lt;SvodReportLink xsi:nil=&quot;true&quot; /&gt;&#10;  &lt;ReportLink&gt;328214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EB42C5B-6A01-41D4-B9ED-17AE239C44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Трифонова Ольга Анатольевна</dc:creator>
  <cp:lastModifiedBy>Подтягина-ОН</cp:lastModifiedBy>
  <cp:lastPrinted>2022-09-13T09:17:17Z</cp:lastPrinted>
  <dcterms:created xsi:type="dcterms:W3CDTF">2022-08-23T09:13:17Z</dcterms:created>
  <dcterms:modified xsi:type="dcterms:W3CDTF">2022-09-13T09:20:42Z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 3 2022-2024 (копия от 01.10.2021 10_10_26).xlsx</vt:lpwstr>
  </property>
  <property fmtid="{D5CDD505-2E9C-101B-9397-08002B2CF9AE}" pid="4" name="Версия клиента">
    <vt:lpwstr>21.2.31.6280 (.NET 4.0)</vt:lpwstr>
  </property>
  <property fmtid="{D5CDD505-2E9C-101B-9397-08002B2CF9AE}" pid="5" name="Версия базы">
    <vt:lpwstr>21.2.2622.33318802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agb_2022</vt:lpwstr>
  </property>
  <property fmtid="{D5CDD505-2E9C-101B-9397-08002B2CF9AE}" pid="9" name="Пользователь">
    <vt:lpwstr>трифонова-оа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не используется</vt:lpwstr>
  </property>
</Properties>
</file>