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workbookProtection workbookPassword="9573" lockStructure="1"/>
  <bookViews>
    <workbookView xWindow="0" yWindow="288" windowWidth="12120" windowHeight="8880"/>
  </bookViews>
  <sheets>
    <sheet name="Лист1" sheetId="1" r:id="rId1"/>
    <sheet name="v1bvyumsqh02d2hwuje5xik5uk" sheetId="4" state="hidden" r:id="rId2"/>
    <sheet name="Лист2" sheetId="2" r:id="rId3"/>
    <sheet name="Лист3" sheetId="3" r:id="rId4"/>
  </sheets>
  <definedNames>
    <definedName name="bbi1iepey541b3erm5gspvzrtk">v1bvyumsqh02d2hwuje5xik5uk!$P$20:$Q$20</definedName>
    <definedName name="eaho2ejrtdbq5dbiou1fruoidk">v1bvyumsqh02d2hwuje5xik5uk!$B$15</definedName>
    <definedName name="frupzostrx2engzlq5coj1izgc">v1bvyumsqh02d2hwuje5xik5uk!$C$21:$C$56</definedName>
    <definedName name="hxw0shfsad1bl0w3rcqndiwdqc">v1bvyumsqh02d2hwuje5xik5uk!$D$20:$N$20</definedName>
    <definedName name="idhebtridp4g55tiidmllpbcck">v1bvyumsqh02d2hwuje5xik5uk!$B$5</definedName>
    <definedName name="ilgrxtqehl5ojfb14epb1v0vpk">v1bvyumsqh02d2hwuje5xik5uk!$B$6</definedName>
    <definedName name="iukfigxpatbnff5s3qskal4gtw">v1bvyumsqh02d2hwuje5xik5uk!$B$10</definedName>
    <definedName name="jbdrlm0jnl44bjyvb5parwosvs">v1bvyumsqh02d2hwuje5xik5uk!$A$15</definedName>
    <definedName name="jmacmxvbgdblzh0tvh4m0gadvc">v1bvyumsqh02d2hwuje5xik5uk!$C$20</definedName>
    <definedName name="lens0r1dzt0ivfvdjvc15ibd1c">v1bvyumsqh02d2hwuje5xik5uk!$B$3</definedName>
    <definedName name="lzvlrjqro14zjenw2ueuj40zww">v1bvyumsqh02d2hwuje5xik5uk!$A$16</definedName>
    <definedName name="miceqmminp2t5fkvq3dcp5azms">v1bvyumsqh02d2hwuje5xik5uk!$B$9</definedName>
    <definedName name="muebv3fbrh0nbhfkcvkdiuichg">v1bvyumsqh02d2hwuje5xik5uk!$B$19</definedName>
    <definedName name="oishsvraxpbc3jz3kk3m5zcwm0">v1bvyumsqh02d2hwuje5xik5uk!$D$19:$N$19</definedName>
    <definedName name="pf4ktio2ct2wb5lic4d0ij22zg">v1bvyumsqh02d2hwuje5xik5uk!$B$11</definedName>
    <definedName name="qhgcjeqs4xbh5af0b0knrgslds">v1bvyumsqh02d2hwuje5xik5uk!$B$17</definedName>
    <definedName name="qm1r2zbyvxaabczgs5nd53xmq4">v1bvyumsqh02d2hwuje5xik5uk!$O$21:$O$56</definedName>
    <definedName name="qunp1nijp1aaxbgswizf0lz200">v1bvyumsqh02d2hwuje5xik5uk!$B$2</definedName>
    <definedName name="rcn525ywmx4pde1kn3aevp0dfk">v1bvyumsqh02d2hwuje5xik5uk!$O$20</definedName>
    <definedName name="swpjxblu3dbu33cqzchc5hkk0w">v1bvyumsqh02d2hwuje5xik5uk!$B$4</definedName>
    <definedName name="syjdhdk35p4nh3cjfxnviauzls">v1bvyumsqh02d2hwuje5xik5uk!$A$19</definedName>
    <definedName name="t1iocfpqd13el1y2ekxnfpwstw">v1bvyumsqh02d2hwuje5xik5uk!$B$7</definedName>
    <definedName name="tqwxsrwtrd3p34nrtmvfunozag">v1bvyumsqh02d2hwuje5xik5uk!$B$12</definedName>
    <definedName name="u1m5vran2x1y11qx5xfu2j4tz4">v1bvyumsqh02d2hwuje5xik5uk!$20:$20</definedName>
    <definedName name="ua41amkhph5c1h53xxk2wbxxpk">v1bvyumsqh02d2hwuje5xik5uk!$B$13</definedName>
    <definedName name="vm2ikyzfyl3c3f2vbofwexhk2c">v1bvyumsqh02d2hwuje5xik5uk!$A$18</definedName>
    <definedName name="w1nehiloq13fdfxu13klcaopgw">v1bvyumsqh02d2hwuje5xik5uk!$B$14</definedName>
    <definedName name="whvhn4kg25bcn2skpkb3bqydz4">v1bvyumsqh02d2hwuje5xik5uk!$D$21:$N$21</definedName>
    <definedName name="wqazcjs4o12a5adpyzuqhb5cko">v1bvyumsqh02d2hwuje5xik5uk!$B$8</definedName>
    <definedName name="x50bwhcspt2rtgjg0vg0hfk2ns">v1bvyumsqh02d2hwuje5xik5uk!$B$18</definedName>
    <definedName name="xfiudkw3z5aq3govpiyzsxyki0">v1bvyumsqh02d2hwuje5xik5uk!$B$16</definedName>
    <definedName name="_xlnm.Print_Titles" localSheetId="0">Лист1!$10:$11</definedName>
    <definedName name="_xlnm.Print_Area" localSheetId="0">Лист1!$A$1:$O$63</definedName>
  </definedNames>
  <calcPr calcId="145621"/>
</workbook>
</file>

<file path=xl/calcChain.xml><?xml version="1.0" encoding="utf-8"?>
<calcChain xmlns="http://schemas.openxmlformats.org/spreadsheetml/2006/main">
  <c r="L50" i="1" l="1"/>
  <c r="L34" i="1" l="1"/>
  <c r="Q19" i="1" l="1"/>
  <c r="P19" i="1"/>
  <c r="L15" i="1" l="1"/>
  <c r="P16" i="1" s="1"/>
  <c r="M36" i="1" l="1"/>
  <c r="M28" i="1" s="1"/>
  <c r="N35" i="1" l="1"/>
  <c r="N17" i="1"/>
  <c r="N19" i="1" s="1"/>
  <c r="M17" i="1"/>
  <c r="M19" i="1" s="1"/>
  <c r="M50" i="1" s="1"/>
  <c r="N15" i="1" l="1"/>
  <c r="R16" i="1" s="1"/>
  <c r="M15" i="1"/>
  <c r="M20" i="1" l="1"/>
  <c r="Q16" i="1"/>
  <c r="L20" i="1"/>
  <c r="M33" i="1"/>
  <c r="L35" i="1" l="1"/>
  <c r="L33" i="1"/>
  <c r="L22" i="1" l="1"/>
  <c r="M21" i="1" l="1"/>
  <c r="L28" i="1"/>
  <c r="L61" i="1"/>
  <c r="L59" i="1" s="1"/>
  <c r="L51" i="1" s="1"/>
  <c r="N61" i="1"/>
  <c r="N59" i="1" s="1"/>
  <c r="N51" i="1" s="1"/>
  <c r="M61" i="1"/>
  <c r="M59" i="1" s="1"/>
  <c r="M51" i="1" s="1"/>
  <c r="M35" i="1"/>
  <c r="M49" i="1" s="1"/>
  <c r="M48" i="1" s="1"/>
  <c r="M47" i="1" s="1"/>
  <c r="N22" i="1"/>
  <c r="M22" i="1"/>
  <c r="M38" i="1"/>
  <c r="M37" i="1" s="1"/>
  <c r="N38" i="1"/>
  <c r="N33" i="1"/>
  <c r="N40" i="1"/>
  <c r="N28" i="1"/>
  <c r="L21" i="1"/>
  <c r="L56" i="1"/>
  <c r="L40" i="1"/>
  <c r="L37" i="1" s="1"/>
  <c r="L53" i="1"/>
  <c r="L52" i="1" s="1"/>
  <c r="L58" i="1"/>
  <c r="B4" i="4"/>
  <c r="B14" i="4"/>
  <c r="A19" i="4"/>
  <c r="A18" i="4"/>
  <c r="H51" i="1"/>
  <c r="H38" i="1"/>
  <c r="L32" i="1" l="1"/>
  <c r="M46" i="1"/>
  <c r="M45" i="1" s="1"/>
  <c r="M44" i="1" s="1"/>
  <c r="M43" i="1" s="1"/>
  <c r="M42" i="1" s="1"/>
  <c r="N32" i="1"/>
  <c r="M32" i="1"/>
  <c r="L46" i="1"/>
  <c r="L45" i="1" s="1"/>
  <c r="L44" i="1" s="1"/>
  <c r="L43" i="1" s="1"/>
  <c r="L49" i="1"/>
  <c r="L48" i="1" s="1"/>
  <c r="L47" i="1" s="1"/>
  <c r="L42" i="1" s="1"/>
  <c r="N37" i="1"/>
  <c r="N50" i="1"/>
  <c r="N49" i="1" s="1"/>
  <c r="N48" i="1" s="1"/>
  <c r="N47" i="1" s="1"/>
  <c r="L55" i="1"/>
  <c r="N46" i="1"/>
  <c r="N45" i="1" s="1"/>
  <c r="N44" i="1" s="1"/>
  <c r="N43" i="1" s="1"/>
  <c r="N20" i="1"/>
  <c r="N21" i="1" s="1"/>
  <c r="Q42" i="1" l="1"/>
  <c r="N42" i="1"/>
  <c r="N63" i="1" s="1"/>
  <c r="M63" i="1"/>
  <c r="M65" i="1"/>
  <c r="M66" i="1" s="1"/>
  <c r="M68" i="1" s="1"/>
  <c r="L65" i="1" l="1"/>
  <c r="L66" i="1" s="1"/>
  <c r="N65" i="1"/>
  <c r="N66" i="1" s="1"/>
  <c r="N68" i="1" s="1"/>
  <c r="L63" i="1"/>
  <c r="M67" i="1"/>
  <c r="L68" i="1" l="1"/>
  <c r="N67" i="1"/>
  <c r="L67" i="1"/>
</calcChain>
</file>

<file path=xl/comments1.xml><?xml version="1.0" encoding="utf-8"?>
<comments xmlns="http://schemas.openxmlformats.org/spreadsheetml/2006/main">
  <authors>
    <author>cift</author>
  </authors>
  <commentList>
    <comment ref="B2" authorId="0">
      <text>
        <r>
          <rPr>
            <b/>
            <sz val="8"/>
            <color indexed="81"/>
            <rFont val="Tahoma"/>
            <family val="2"/>
            <charset val="204"/>
          </rPr>
          <t>Format Row (строка формата)</t>
        </r>
      </text>
    </comment>
    <comment ref="B3" authorId="0">
      <text>
        <r>
          <rPr>
            <b/>
            <sz val="8"/>
            <color indexed="81"/>
            <rFont val="Tahoma"/>
            <family val="2"/>
            <charset val="204"/>
          </rPr>
          <t>Format Column (колонка формата)</t>
        </r>
      </text>
    </comment>
    <comment ref="B4" authorId="0">
      <text>
        <r>
          <rPr>
            <b/>
            <sz val="8"/>
            <color indexed="81"/>
            <rFont val="Tahoma"/>
            <family val="2"/>
            <charset val="204"/>
          </rPr>
          <t>Extended Data Area (расширенная область данных)</t>
        </r>
      </text>
    </comment>
    <comment ref="B5" authorId="0">
      <text>
        <r>
          <rPr>
            <b/>
            <sz val="8"/>
            <color indexed="81"/>
            <rFont val="Tahoma"/>
            <family val="2"/>
            <charset val="204"/>
          </rPr>
          <t>DataSheet Version</t>
        </r>
      </text>
    </comment>
    <comment ref="B6" authorId="0">
      <text>
        <r>
          <rPr>
            <b/>
            <sz val="8"/>
            <color indexed="81"/>
            <rFont val="Tahoma"/>
            <family val="2"/>
            <charset val="204"/>
          </rPr>
          <t>GUID for OfficeLink</t>
        </r>
      </text>
    </comment>
    <comment ref="B7" authorId="0">
      <text>
        <r>
          <rPr>
            <b/>
            <sz val="8"/>
            <color indexed="81"/>
            <rFont val="Tahoma"/>
            <family val="2"/>
            <charset val="204"/>
          </rPr>
          <t>File-Safe Get Latest Version</t>
        </r>
      </text>
    </comment>
    <comment ref="B8" authorId="0">
      <text>
        <r>
          <rPr>
            <b/>
            <sz val="8"/>
            <color indexed="81"/>
            <rFont val="Tahoma"/>
            <family val="2"/>
            <charset val="204"/>
          </rPr>
          <t>File-Safe CheckOut</t>
        </r>
      </text>
    </comment>
    <comment ref="B9" authorId="0">
      <text>
        <r>
          <rPr>
            <b/>
            <sz val="8"/>
            <color indexed="81"/>
            <rFont val="Tahoma"/>
            <family val="2"/>
            <charset val="204"/>
          </rPr>
          <t>File-Safe Ask Further Get Latest Version</t>
        </r>
      </text>
    </comment>
    <comment ref="B10" authorId="0">
      <text>
        <r>
          <rPr>
            <b/>
            <sz val="8"/>
            <color indexed="81"/>
            <rFont val="Tahoma"/>
            <family val="2"/>
            <charset val="204"/>
          </rPr>
          <t>File-Safe Set New Version</t>
        </r>
      </text>
    </comment>
    <comment ref="B11" authorId="0">
      <text>
        <r>
          <rPr>
            <b/>
            <sz val="8"/>
            <color indexed="81"/>
            <rFont val="Tahoma"/>
            <family val="2"/>
            <charset val="204"/>
          </rPr>
          <t>File-Safe CheckIn</t>
        </r>
      </text>
    </comment>
    <comment ref="B12" authorId="0">
      <text>
        <r>
          <rPr>
            <b/>
            <sz val="8"/>
            <color indexed="81"/>
            <rFont val="Tahoma"/>
            <family val="2"/>
            <charset val="204"/>
          </rPr>
          <t>File-Safe Ask Further Set New Version</t>
        </r>
      </text>
    </comment>
    <comment ref="B13" authorId="0">
      <text>
        <r>
          <rPr>
            <b/>
            <sz val="8"/>
            <color indexed="81"/>
            <rFont val="Tahoma"/>
            <family val="2"/>
            <charset val="204"/>
          </rPr>
          <t>FileVersion</t>
        </r>
      </text>
    </comment>
    <comment ref="B14" authorId="0">
      <text>
        <r>
          <rPr>
            <b/>
            <sz val="8"/>
            <color indexed="81"/>
            <rFont val="Tahoma"/>
            <family val="2"/>
            <charset val="204"/>
          </rPr>
          <t>New row link</t>
        </r>
      </text>
    </comment>
    <comment ref="A15" authorId="0">
      <text>
        <r>
          <rPr>
            <b/>
            <sz val="8"/>
            <color indexed="81"/>
            <rFont val="Tahoma"/>
            <family val="2"/>
            <charset val="204"/>
          </rPr>
          <t>Номера структур версий классификаторов</t>
        </r>
      </text>
    </comment>
    <comment ref="B15" authorId="0">
      <text>
        <r>
          <rPr>
            <b/>
            <sz val="8"/>
            <color indexed="81"/>
            <rFont val="Tahoma"/>
            <family val="2"/>
            <charset val="204"/>
          </rPr>
          <t>FileID</t>
        </r>
      </text>
    </comment>
    <comment ref="A16" authorId="0">
      <text>
        <r>
          <rPr>
            <b/>
            <sz val="8"/>
            <color indexed="81"/>
            <rFont val="Tahoma"/>
            <family val="2"/>
            <charset val="204"/>
          </rPr>
          <t>Версия системных кодов файла</t>
        </r>
      </text>
    </comment>
    <comment ref="B16" authorId="0">
      <text>
        <r>
          <rPr>
            <b/>
            <sz val="8"/>
            <color indexed="81"/>
            <rFont val="Tahoma"/>
            <family val="2"/>
            <charset val="204"/>
          </rPr>
          <t>Field RowID</t>
        </r>
      </text>
    </comment>
    <comment ref="B17" authorId="0">
      <text>
        <r>
          <rPr>
            <b/>
            <sz val="8"/>
            <color indexed="81"/>
            <rFont val="Tahoma"/>
            <family val="2"/>
            <charset val="204"/>
          </rPr>
          <t>Data Arguments</t>
        </r>
      </text>
    </comment>
    <comment ref="A18" authorId="0">
      <text>
        <r>
          <rPr>
            <b/>
            <sz val="8"/>
            <color indexed="81"/>
            <rFont val="Tahoma"/>
            <family val="2"/>
            <charset val="204"/>
          </rPr>
          <t>Ссылка на строку системных заголовков</t>
        </r>
      </text>
    </comment>
    <comment ref="B18" authorId="0">
      <text>
        <r>
          <rPr>
            <b/>
            <sz val="8"/>
            <color indexed="81"/>
            <rFont val="Tahoma"/>
            <family val="2"/>
            <charset val="204"/>
          </rPr>
          <t>Data ID</t>
        </r>
      </text>
    </comment>
    <comment ref="A19" authorId="0">
      <text>
        <r>
          <rPr>
            <b/>
            <sz val="8"/>
            <color indexed="81"/>
            <rFont val="Tahoma"/>
            <family val="2"/>
            <charset val="204"/>
          </rPr>
          <t>Ссылка на строку заголовков</t>
        </r>
      </text>
    </comment>
    <comment ref="B19" authorId="0">
      <text>
        <r>
          <rPr>
            <b/>
            <sz val="8"/>
            <color indexed="81"/>
            <rFont val="Tahoma"/>
            <family val="2"/>
            <charset val="204"/>
          </rPr>
          <t>Имя листа представления данных</t>
        </r>
      </text>
    </comment>
  </commentList>
</comments>
</file>

<file path=xl/sharedStrings.xml><?xml version="1.0" encoding="utf-8"?>
<sst xmlns="http://schemas.openxmlformats.org/spreadsheetml/2006/main" count="514" uniqueCount="244">
  <si>
    <t>Лист1</t>
  </si>
  <si>
    <t>CalcsheetClient.Data</t>
  </si>
  <si>
    <t>9861</t>
  </si>
  <si>
    <t>[RowID]</t>
  </si>
  <si>
    <t>CLS_F_FullBusinessCode_55</t>
  </si>
  <si>
    <t>CLS_F_FullBusinessCode_132</t>
  </si>
  <si>
    <t>CLS_F_Description_132</t>
  </si>
  <si>
    <t>Группа</t>
  </si>
  <si>
    <t>EXPR_21</t>
  </si>
  <si>
    <t>{C300F6D9-94A2-464F-A033-31070FEC2B06}</t>
  </si>
  <si>
    <t>Подгруппа</t>
  </si>
  <si>
    <t>EXPR_22</t>
  </si>
  <si>
    <t>{F8EE708F-4E54-43AC-BF9F-9101AAAB7825}</t>
  </si>
  <si>
    <t>Статья</t>
  </si>
  <si>
    <t>EXPR_23</t>
  </si>
  <si>
    <t>{D345B8C0-6D23-431C-8755-4AB21323998C}</t>
  </si>
  <si>
    <t>Подстатья</t>
  </si>
  <si>
    <t>EXPR_24</t>
  </si>
  <si>
    <t>{9A8B59DA-53B0-4E39-81AC-09B708C07128}</t>
  </si>
  <si>
    <t>Элемент</t>
  </si>
  <si>
    <t>EXPR_25</t>
  </si>
  <si>
    <t>{7EDF71F4-D9ED-4C89-9BEB-600376C614E6}</t>
  </si>
  <si>
    <t>EXPR_26</t>
  </si>
  <si>
    <t>{080A4883-9BFB-416F-BA66-F29EE1651274}</t>
  </si>
  <si>
    <t>EXPR_27</t>
  </si>
  <si>
    <t>{C7C60B26-18D7-4D5B-965A-694A1FB61809}</t>
  </si>
  <si>
    <t>RG_16_1</t>
  </si>
  <si>
    <t>{E562F66C-424F-441C-8518-2E3F4D0F8F73}</t>
  </si>
  <si>
    <t>[Bookmark]</t>
  </si>
  <si>
    <t>CLS_S_55</t>
  </si>
  <si>
    <t>CLS_S_132</t>
  </si>
  <si>
    <t>01020000000000700</t>
  </si>
  <si>
    <t>01</t>
  </si>
  <si>
    <t>02</t>
  </si>
  <si>
    <t>00</t>
  </si>
  <si>
    <t>0000</t>
  </si>
  <si>
    <t>700</t>
  </si>
  <si>
    <t>005</t>
  </si>
  <si>
    <t>010201</t>
  </si>
  <si>
    <t>01020000020000710</t>
  </si>
  <si>
    <t>710</t>
  </si>
  <si>
    <t>0102010006</t>
  </si>
  <si>
    <t>01020000000000800</t>
  </si>
  <si>
    <t>Погашение кредитов, предоставленных кредитными организациями в валюте Российской Федерации</t>
  </si>
  <si>
    <t>800</t>
  </si>
  <si>
    <t>010202</t>
  </si>
  <si>
    <t>01020000020000810</t>
  </si>
  <si>
    <t>810</t>
  </si>
  <si>
    <t>0102020002</t>
  </si>
  <si>
    <t>01030000000000700</t>
  </si>
  <si>
    <t>03</t>
  </si>
  <si>
    <t>010301</t>
  </si>
  <si>
    <t>01030000020000710</t>
  </si>
  <si>
    <t>0103010002</t>
  </si>
  <si>
    <t>01030000000000800</t>
  </si>
  <si>
    <t>010302</t>
  </si>
  <si>
    <t>01030000020000810</t>
  </si>
  <si>
    <t>0103020002</t>
  </si>
  <si>
    <t>000</t>
  </si>
  <si>
    <t>01050000000000000</t>
  </si>
  <si>
    <t>Изменение остатков средств на счетах по учету средств бюджета</t>
  </si>
  <si>
    <t>05</t>
  </si>
  <si>
    <t/>
  </si>
  <si>
    <t>0105</t>
  </si>
  <si>
    <t>01050000000000500</t>
  </si>
  <si>
    <t>Увеличение остатков средств бюджетов</t>
  </si>
  <si>
    <t>500</t>
  </si>
  <si>
    <t>010501</t>
  </si>
  <si>
    <t>01050200000000500</t>
  </si>
  <si>
    <t>Увеличение прочих остатков средств бюджетов</t>
  </si>
  <si>
    <t>0105010002</t>
  </si>
  <si>
    <t>01050201000000510</t>
  </si>
  <si>
    <t>Увеличение прочих остатков денежных средств бюджетов</t>
  </si>
  <si>
    <t>510</t>
  </si>
  <si>
    <t>01050100020001</t>
  </si>
  <si>
    <t>01050201020000510</t>
  </si>
  <si>
    <t>010501000200012</t>
  </si>
  <si>
    <t>01050000000000600</t>
  </si>
  <si>
    <t>Уменьшение остатков средств бюджетов</t>
  </si>
  <si>
    <t>600</t>
  </si>
  <si>
    <t>010502</t>
  </si>
  <si>
    <t>01050200000000600</t>
  </si>
  <si>
    <t>Уменьшение прочих остатков средств бюджетов</t>
  </si>
  <si>
    <t>0105020002</t>
  </si>
  <si>
    <t>01050201000000610</t>
  </si>
  <si>
    <t>Уменьшение прочих остатков денежных средств бюджетов</t>
  </si>
  <si>
    <t>610</t>
  </si>
  <si>
    <t>01050200020001</t>
  </si>
  <si>
    <t>01050201020000610</t>
  </si>
  <si>
    <t>010502000200012</t>
  </si>
  <si>
    <t>06</t>
  </si>
  <si>
    <t>006</t>
  </si>
  <si>
    <t>010601</t>
  </si>
  <si>
    <t>0106010001</t>
  </si>
  <si>
    <t>01060100010002</t>
  </si>
  <si>
    <t>01060400000000000</t>
  </si>
  <si>
    <t>Исполнение государственных и муниципальных гарантий в валюте Российской Федерации</t>
  </si>
  <si>
    <t>04</t>
  </si>
  <si>
    <t>010606</t>
  </si>
  <si>
    <t>01060400000000800</t>
  </si>
  <si>
    <t>Исполнение государственных и муниципальных гарантий в валюте Российской Федерации в случае, если исполнение гарантом государственных и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</si>
  <si>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0106060001</t>
  </si>
  <si>
    <t>01060400020000810</t>
  </si>
  <si>
    <t>01060600010002</t>
  </si>
  <si>
    <t>01060501020000540</t>
  </si>
  <si>
    <t>540</t>
  </si>
  <si>
    <t>01060700010003</t>
  </si>
  <si>
    <t>01060501020000640</t>
  </si>
  <si>
    <t>640</t>
  </si>
  <si>
    <t>01060700020003</t>
  </si>
  <si>
    <t>00000000000000000</t>
  </si>
  <si>
    <t>ИСТОЧНИКИ ФИНАНСИРОВАНИЯ ДЕФИЦИТОВ БЮДЖЕТОВ</t>
  </si>
  <si>
    <t>№ №</t>
  </si>
  <si>
    <t>Код бюджетной классификации</t>
  </si>
  <si>
    <t>963=-1,918=-1</t>
  </si>
  <si>
    <t>01020000000000000</t>
  </si>
  <si>
    <t>Кредиты кредитных организаций в валюте Российской Федерации</t>
  </si>
  <si>
    <t>01030000000000000</t>
  </si>
  <si>
    <t>01060500000000000</t>
  </si>
  <si>
    <t>Бюджетные кредиты, предоставленные внутри страны в валюте Российской Федерации</t>
  </si>
  <si>
    <t>01060500000000500</t>
  </si>
  <si>
    <t>Предоставление бюджетных кредитов внутри страны в валюте Российской Федерации</t>
  </si>
  <si>
    <t>01060500000000600</t>
  </si>
  <si>
    <t>Возврат бюджетных кредитов, предоставленных внутри страны в валюте Российской Федерации</t>
  </si>
  <si>
    <t>01060000000000000</t>
  </si>
  <si>
    <t>Иные источники внутреннего финансирования дефицитов бюджетов</t>
  </si>
  <si>
    <t>0102</t>
  </si>
  <si>
    <t>0103</t>
  </si>
  <si>
    <t>010607</t>
  </si>
  <si>
    <t>0106070001</t>
  </si>
  <si>
    <t>01060700010004</t>
  </si>
  <si>
    <t>0106070002</t>
  </si>
  <si>
    <t>01060700020004</t>
  </si>
  <si>
    <t>0106</t>
  </si>
  <si>
    <t>1.</t>
  </si>
  <si>
    <t>1.1.</t>
  </si>
  <si>
    <t>1.2.</t>
  </si>
  <si>
    <t>2.</t>
  </si>
  <si>
    <t>2.1.</t>
  </si>
  <si>
    <t>2.2.</t>
  </si>
  <si>
    <t>4.</t>
  </si>
  <si>
    <t>Вид</t>
  </si>
  <si>
    <t>Классификация операций сектора государственного управления</t>
  </si>
  <si>
    <t>Главный администратор</t>
  </si>
  <si>
    <t>Наименование кода группы, подгруппы, статьи, вида источника внутреннего финансирования дефицитов бюджетов, кода классификации операций сектора государственного управления</t>
  </si>
  <si>
    <t>4.1.</t>
  </si>
  <si>
    <t>{F92C6FA5-3122-4B75-9BDB-B1938421A67C}</t>
  </si>
  <si>
    <t>=RangeLink(C22:C$65536,D21:$IV21)</t>
  </si>
  <si>
    <t>=RowLink(Лист1!$17:$17)</t>
  </si>
  <si>
    <t>=RowLink(Лист1!$18:$18)</t>
  </si>
  <si>
    <t>=RowLink(Лист1!$19:$19)</t>
  </si>
  <si>
    <t>=RowLink(Лист1!$20:$20)</t>
  </si>
  <si>
    <t>=RowLink(Лист1!$22:$22)</t>
  </si>
  <si>
    <t>=RowLink(Лист1!$23:$23)</t>
  </si>
  <si>
    <t>=RowLink(Лист1!$24:$24)</t>
  </si>
  <si>
    <t>=RowLink(Лист1!$25:$25)</t>
  </si>
  <si>
    <t>=RowLink(Лист1!$26:$26)</t>
  </si>
  <si>
    <t>=RowLink(Лист1!$27:$27)</t>
  </si>
  <si>
    <t>=RowLink(Лист1!$28:$28)</t>
  </si>
  <si>
    <t>=RowLink(Лист1!$29:$29)</t>
  </si>
  <si>
    <t>=RowLink(Лист1!$30:$30)</t>
  </si>
  <si>
    <t>=RowLink(Лист1!$31:$31)</t>
  </si>
  <si>
    <t>=RowLink(Лист1!$32:$32)</t>
  </si>
  <si>
    <t>=RowLink(Лист1!$33:$33)</t>
  </si>
  <si>
    <t>=RowLink(Лист1!$34:$34)</t>
  </si>
  <si>
    <t>=RowLink(Лист1!$36:$36)</t>
  </si>
  <si>
    <t>=RowLink(Лист1!$37:$37)</t>
  </si>
  <si>
    <t>=RowLink(Лист1!$38:$38)</t>
  </si>
  <si>
    <t>=RowLink(Лист1!$39:$39)</t>
  </si>
  <si>
    <t>=RowLink(Лист1!$40:$40)</t>
  </si>
  <si>
    <t>=RowLink(Лист1!$41:$41)</t>
  </si>
  <si>
    <t>=RowLink(Лист1!$44:$44)</t>
  </si>
  <si>
    <t>=RowLink(Лист1!$47:$47)</t>
  </si>
  <si>
    <t>=RowLink(Лист1!$49:$49)</t>
  </si>
  <si>
    <t>=RowLink(Лист1!$16:$16)</t>
  </si>
  <si>
    <t>=RowLink(Лист1!$21:$21)</t>
  </si>
  <si>
    <t>=RowLink(Лист1!$42:$42)</t>
  </si>
  <si>
    <t>=RowLink(Лист1!$43:$43)</t>
  </si>
  <si>
    <t>=RowLink(Лист1!$45:$45)</t>
  </si>
  <si>
    <t>=RowLink(Лист1!$46:$46)</t>
  </si>
  <si>
    <t>=RowLink(Лист1!$48:$48)</t>
  </si>
  <si>
    <t>=RowLink(Лист1!$35:$35)</t>
  </si>
  <si>
    <t>=ColumnLink(Лист1!D:D)</t>
  </si>
  <si>
    <t>=ColumnLink(Лист1!B:B)</t>
  </si>
  <si>
    <t>=ColumnLink(Лист1!C:C)</t>
  </si>
  <si>
    <t>=ColumnLink(Лист1!E:E)</t>
  </si>
  <si>
    <t>=ColumnLink(Лист1!F:F)</t>
  </si>
  <si>
    <t>=ColumnLink(Лист1!G:G)</t>
  </si>
  <si>
    <t>=ColumnLink(Лист1!H:H)</t>
  </si>
  <si>
    <t>=ColumnLink(Лист1!I:I)</t>
  </si>
  <si>
    <t>=ColumnLink(Лист1!J:J)</t>
  </si>
  <si>
    <t>=ColumnLink(Лист1!K:K)</t>
  </si>
  <si>
    <t>=ColumnLink(Лист1!L:L)</t>
  </si>
  <si>
    <t>002</t>
  </si>
  <si>
    <t>Доходы</t>
  </si>
  <si>
    <t>безвозмездные поступления</t>
  </si>
  <si>
    <t>Всего доходов</t>
  </si>
  <si>
    <t>Расходы</t>
  </si>
  <si>
    <t>Всего расходов</t>
  </si>
  <si>
    <t>Дефицит бюджета (-дефицит, +профицит)</t>
  </si>
  <si>
    <t>в процентах</t>
  </si>
  <si>
    <t xml:space="preserve">предельный дефицит </t>
  </si>
  <si>
    <t>к решению Совета депутатов города Апатиты</t>
  </si>
  <si>
    <t>4.2.</t>
  </si>
  <si>
    <t>в том числе дотация</t>
  </si>
  <si>
    <t>3.</t>
  </si>
  <si>
    <t>3.1.</t>
  </si>
  <si>
    <t>3.2.</t>
  </si>
  <si>
    <t>не минусовать</t>
  </si>
  <si>
    <t xml:space="preserve">Налоговые и неналоговые </t>
  </si>
  <si>
    <t>условно утвержденные</t>
  </si>
  <si>
    <t xml:space="preserve">(рублей) </t>
  </si>
  <si>
    <t>Приложение № 1</t>
  </si>
  <si>
    <t>остатки</t>
  </si>
  <si>
    <t>предельный дефицит</t>
  </si>
  <si>
    <t>разрыв</t>
  </si>
  <si>
    <t>Операции по управлению остатками средств на единых счетах бюджетов</t>
  </si>
  <si>
    <t>10</t>
  </si>
  <si>
    <t>550</t>
  </si>
  <si>
    <t>2022 год</t>
  </si>
  <si>
    <t>отклонение от предельного дефицита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</si>
  <si>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</si>
  <si>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Бюджетные кредиты из других бюджетов бюджетной системы Российской Федерации</t>
  </si>
  <si>
    <t>Источники финансирования дефицита городского бюджета на 2021 год и на плановый период 2022 и 2023 годов</t>
  </si>
  <si>
    <t>2023 год</t>
  </si>
  <si>
    <r>
      <t xml:space="preserve">итого собств. доходов - по доп.нормативу </t>
    </r>
    <r>
      <rPr>
        <b/>
        <sz val="11"/>
        <rFont val="Arial"/>
        <family val="2"/>
        <charset val="204"/>
      </rPr>
      <t>(верхний предел мун долга)</t>
    </r>
  </si>
  <si>
    <t>2024 год</t>
  </si>
  <si>
    <t>14</t>
  </si>
  <si>
    <t>Привлечение муниципальными округами кредитов от кредитных организаций в валюте Российской Федерации</t>
  </si>
  <si>
    <t>Погашение муниципальными округами кредитов от кредитных организаций в валюте Российской Федерации</t>
  </si>
  <si>
    <t>Привлечение кредитов из других бюджетов бюджетной системы Российской Федерации бюджетами муниципальных округов в валюте Российской Федерации</t>
  </si>
  <si>
    <t>Погашение бюджетами муниципальных округов кредитов из других бюджетов бюджетной системы Российской Федерации в валюте Российской Федерации</t>
  </si>
  <si>
    <t>Увеличение прочих остатков денежных средств бюджетов муниципальных округов</t>
  </si>
  <si>
    <t>Уменьшение прочих остатков денежных средств бюджетов муниципальных округов</t>
  </si>
  <si>
    <t>Увеличение финансовых активов в собственности муниципальных округов за счет средств на казначейских счетах для осуществления и отражения операций с денежными средствами, поступающими во временное распоряжение получателей средств местного бюджета, казначейских счетах для осуществления и отражения операций с денежными средствами бюджетных и автономных учреждений, казначейских счетах для осуществления и отражения операций с денежными средствами юридических лиц, не являющихся участниками бюджетного процесса, бюджетными и автономными учреждениями</t>
  </si>
  <si>
    <t>Привлечение кредитов от кредитных организаций в валюте Российской Федерации</t>
  </si>
  <si>
    <t>Привлечение бюджетных кредитов из других бюджетов бюджетной системы Российской Федерации в валюте Российской Федерации</t>
  </si>
  <si>
    <t>Исполнение муниципальных гарантий муниципальных округов в валюте Российской Федерации в случае, если исполнение гарантом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</si>
  <si>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Возврат бюджетных кредитов, предоставленных юридическим лицам из бюджетов муниципальных округов в валюте Российской Федерации</t>
  </si>
  <si>
    <t>Предоставление бюджетных кредитов юридическим лицам из бюджетов муниципальных округов в валюте Российской Федерации</t>
  </si>
  <si>
    <t>Увеличение финансовых активов в государственной (муниципальной) собственности за счет средств организаций, лицевые счета которым открыты в территориальных органах Федерального казначейства или в финансовых органах в соответствии с законодательством Российской Федерации</t>
  </si>
  <si>
    <t>от "____" ______2022 №_____</t>
  </si>
  <si>
    <t>от 22.12.2021 № 391</t>
  </si>
  <si>
    <t>"Приложение №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</si>
</sst>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8" x14ac:knownFonts="1">
    <font>
      <sz val="10"/>
      <name val="Arial Cyr"/>
      <charset val="204"/>
    </font>
    <font>
      <sz val="10"/>
      <name val="Arial Cyr"/>
      <charset val="204"/>
    </font>
    <font>
      <b/>
      <sz val="8"/>
      <color indexed="81"/>
      <name val="Tahoma"/>
      <family val="2"/>
      <charset val="204"/>
    </font>
    <font>
      <i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Arial Cyr"/>
      <charset val="204"/>
    </font>
    <font>
      <i/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1"/>
      <name val="Calibri"/>
      <family val="2"/>
    </font>
    <font>
      <sz val="11"/>
      <name val="Calibri"/>
      <family val="2"/>
      <scheme val="minor"/>
    </font>
    <font>
      <sz val="10"/>
      <color rgb="FF000000"/>
      <name val="Arial Cyr"/>
      <family val="2"/>
    </font>
    <font>
      <b/>
      <sz val="10"/>
      <color rgb="FF000000"/>
      <name val="Arial Cyr"/>
      <family val="2"/>
    </font>
    <font>
      <sz val="10"/>
      <color rgb="FF000000"/>
      <name val="Arial Cyr"/>
    </font>
    <font>
      <b/>
      <sz val="10"/>
      <color rgb="FF000000"/>
      <name val="Arial Cyr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Arial"/>
      <family val="2"/>
      <charset val="204"/>
    </font>
    <font>
      <sz val="11"/>
      <name val="Arial"/>
      <family val="2"/>
      <charset val="204"/>
    </font>
    <font>
      <b/>
      <sz val="11"/>
      <name val="Arial"/>
      <family val="2"/>
      <charset val="204"/>
    </font>
    <font>
      <b/>
      <sz val="11"/>
      <color rgb="FF000000"/>
      <name val="Arial"/>
      <family val="2"/>
      <charset val="204"/>
    </font>
    <font>
      <i/>
      <sz val="11"/>
      <color rgb="FFFF0000"/>
      <name val="Arial"/>
      <family val="2"/>
      <charset val="204"/>
    </font>
    <font>
      <b/>
      <sz val="11"/>
      <color rgb="FF000000"/>
      <name val="Arial Cyr"/>
    </font>
    <font>
      <sz val="11"/>
      <color rgb="FF000000"/>
      <name val="Arial Cyr"/>
      <charset val="204"/>
    </font>
    <font>
      <i/>
      <sz val="11"/>
      <color rgb="FF000000"/>
      <name val="Arial Cyr"/>
      <charset val="204"/>
    </font>
    <font>
      <i/>
      <sz val="10"/>
      <color rgb="FF000000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FFFF"/>
      </patternFill>
    </fill>
    <fill>
      <patternFill patternType="solid">
        <fgColor rgb="FFFFFF99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1">
    <xf numFmtId="0" fontId="0" fillId="0" borderId="0"/>
    <xf numFmtId="0" fontId="11" fillId="0" borderId="0"/>
    <xf numFmtId="0" fontId="11" fillId="0" borderId="0"/>
    <xf numFmtId="0" fontId="12" fillId="0" borderId="0">
      <alignment horizontal="right"/>
    </xf>
    <xf numFmtId="4" fontId="13" fillId="3" borderId="4">
      <alignment horizontal="right" vertical="top" shrinkToFit="1"/>
    </xf>
    <xf numFmtId="4" fontId="14" fillId="4" borderId="4">
      <alignment horizontal="right" vertical="top" shrinkToFit="1"/>
    </xf>
    <xf numFmtId="0" fontId="12" fillId="0" borderId="0"/>
    <xf numFmtId="4" fontId="15" fillId="3" borderId="4">
      <alignment horizontal="right" vertical="top" shrinkToFit="1"/>
    </xf>
    <xf numFmtId="4" fontId="16" fillId="4" borderId="4">
      <alignment horizontal="right" vertical="top" shrinkToFit="1"/>
    </xf>
    <xf numFmtId="0" fontId="12" fillId="0" borderId="0"/>
    <xf numFmtId="0" fontId="12" fillId="0" borderId="0">
      <alignment horizontal="right"/>
    </xf>
  </cellStyleXfs>
  <cellXfs count="149">
    <xf numFmtId="0" fontId="0" fillId="0" borderId="0" xfId="0"/>
    <xf numFmtId="49" fontId="0" fillId="0" borderId="0" xfId="0" applyNumberFormat="1"/>
    <xf numFmtId="0" fontId="0" fillId="0" borderId="0" xfId="0" applyNumberFormat="1"/>
    <xf numFmtId="49" fontId="4" fillId="0" borderId="1" xfId="0" quotePrefix="1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quotePrefix="1" applyNumberFormat="1" applyFont="1" applyBorder="1" applyAlignment="1">
      <alignment horizontal="center" wrapText="1"/>
    </xf>
    <xf numFmtId="0" fontId="0" fillId="0" borderId="0" xfId="0" quotePrefix="1" applyNumberFormat="1"/>
    <xf numFmtId="0" fontId="3" fillId="0" borderId="0" xfId="0" applyFont="1" applyAlignment="1">
      <alignment wrapText="1"/>
    </xf>
    <xf numFmtId="49" fontId="3" fillId="0" borderId="0" xfId="0" quotePrefix="1" applyNumberFormat="1" applyFont="1" applyAlignment="1">
      <alignment wrapText="1"/>
    </xf>
    <xf numFmtId="0" fontId="3" fillId="0" borderId="0" xfId="0" quotePrefix="1" applyNumberFormat="1" applyFont="1" applyAlignment="1">
      <alignment wrapText="1"/>
    </xf>
    <xf numFmtId="0" fontId="4" fillId="0" borderId="0" xfId="0" applyFont="1"/>
    <xf numFmtId="49" fontId="4" fillId="0" borderId="0" xfId="0" applyNumberFormat="1" applyFont="1"/>
    <xf numFmtId="0" fontId="4" fillId="0" borderId="0" xfId="0" applyNumberFormat="1" applyFont="1" applyAlignment="1">
      <alignment wrapText="1"/>
    </xf>
    <xf numFmtId="0" fontId="5" fillId="0" borderId="0" xfId="0" applyFont="1" applyAlignment="1">
      <alignment wrapText="1"/>
    </xf>
    <xf numFmtId="49" fontId="5" fillId="0" borderId="0" xfId="0" quotePrefix="1" applyNumberFormat="1" applyFont="1" applyAlignment="1">
      <alignment wrapText="1"/>
    </xf>
    <xf numFmtId="49" fontId="5" fillId="0" borderId="0" xfId="0" applyNumberFormat="1" applyFont="1"/>
    <xf numFmtId="164" fontId="5" fillId="0" borderId="0" xfId="0" applyNumberFormat="1" applyFont="1"/>
    <xf numFmtId="0" fontId="5" fillId="0" borderId="0" xfId="0" applyFont="1"/>
    <xf numFmtId="3" fontId="4" fillId="0" borderId="0" xfId="0" applyNumberFormat="1" applyFont="1" applyAlignment="1">
      <alignment horizontal="right"/>
    </xf>
    <xf numFmtId="49" fontId="4" fillId="0" borderId="0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7" fillId="0" borderId="1" xfId="0" applyFont="1" applyBorder="1" applyAlignment="1">
      <alignment horizontal="left"/>
    </xf>
    <xf numFmtId="49" fontId="5" fillId="0" borderId="1" xfId="0" quotePrefix="1" applyNumberFormat="1" applyFont="1" applyBorder="1" applyAlignment="1">
      <alignment wrapText="1"/>
    </xf>
    <xf numFmtId="164" fontId="5" fillId="0" borderId="1" xfId="0" applyNumberFormat="1" applyFont="1" applyBorder="1" applyAlignment="1">
      <alignment wrapText="1"/>
    </xf>
    <xf numFmtId="0" fontId="5" fillId="0" borderId="1" xfId="0" applyNumberFormat="1" applyFont="1" applyBorder="1" applyAlignment="1">
      <alignment wrapText="1"/>
    </xf>
    <xf numFmtId="49" fontId="5" fillId="0" borderId="1" xfId="0" applyNumberFormat="1" applyFont="1" applyBorder="1" applyAlignment="1">
      <alignment horizontal="center"/>
    </xf>
    <xf numFmtId="164" fontId="5" fillId="0" borderId="1" xfId="0" applyNumberFormat="1" applyFont="1" applyBorder="1"/>
    <xf numFmtId="0" fontId="4" fillId="0" borderId="1" xfId="0" applyNumberFormat="1" applyFont="1" applyBorder="1" applyAlignment="1">
      <alignment wrapText="1"/>
    </xf>
    <xf numFmtId="49" fontId="4" fillId="0" borderId="1" xfId="0" applyNumberFormat="1" applyFont="1" applyBorder="1" applyAlignment="1">
      <alignment horizontal="center"/>
    </xf>
    <xf numFmtId="164" fontId="4" fillId="0" borderId="1" xfId="0" applyNumberFormat="1" applyFont="1" applyBorder="1"/>
    <xf numFmtId="164" fontId="5" fillId="0" borderId="1" xfId="0" applyNumberFormat="1" applyFont="1" applyBorder="1" applyAlignment="1">
      <alignment horizontal="center"/>
    </xf>
    <xf numFmtId="164" fontId="4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wrapText="1"/>
    </xf>
    <xf numFmtId="4" fontId="3" fillId="0" borderId="1" xfId="0" applyNumberFormat="1" applyFont="1" applyBorder="1" applyAlignment="1">
      <alignment wrapText="1"/>
    </xf>
    <xf numFmtId="0" fontId="1" fillId="0" borderId="1" xfId="0" applyFont="1" applyBorder="1" applyAlignment="1">
      <alignment horizontal="center"/>
    </xf>
    <xf numFmtId="0" fontId="4" fillId="0" borderId="1" xfId="0" quotePrefix="1" applyNumberFormat="1" applyFont="1" applyBorder="1" applyAlignment="1">
      <alignment wrapText="1"/>
    </xf>
    <xf numFmtId="0" fontId="1" fillId="0" borderId="1" xfId="0" applyFont="1" applyBorder="1" applyAlignment="1">
      <alignment horizontal="center" wrapText="1"/>
    </xf>
    <xf numFmtId="164" fontId="4" fillId="0" borderId="1" xfId="0" applyNumberFormat="1" applyFont="1" applyBorder="1" applyAlignment="1">
      <alignment horizontal="right" wrapText="1"/>
    </xf>
    <xf numFmtId="164" fontId="4" fillId="0" borderId="0" xfId="0" applyNumberFormat="1" applyFont="1" applyAlignment="1">
      <alignment horizontal="center"/>
    </xf>
    <xf numFmtId="0" fontId="0" fillId="0" borderId="0" xfId="0" applyFill="1" applyAlignment="1"/>
    <xf numFmtId="0" fontId="0" fillId="0" borderId="0" xfId="0" applyFill="1"/>
    <xf numFmtId="0" fontId="0" fillId="0" borderId="0" xfId="0" applyFill="1" applyAlignment="1">
      <alignment horizontal="left"/>
    </xf>
    <xf numFmtId="0" fontId="5" fillId="0" borderId="1" xfId="0" applyFont="1" applyBorder="1" applyAlignment="1">
      <alignment horizontal="center" vertical="top"/>
    </xf>
    <xf numFmtId="0" fontId="4" fillId="0" borderId="1" xfId="0" applyFont="1" applyBorder="1" applyAlignment="1">
      <alignment horizontal="center" vertical="top"/>
    </xf>
    <xf numFmtId="4" fontId="4" fillId="0" borderId="1" xfId="0" applyNumberFormat="1" applyFont="1" applyBorder="1" applyAlignment="1">
      <alignment horizontal="right" wrapText="1"/>
    </xf>
    <xf numFmtId="0" fontId="0" fillId="0" borderId="0" xfId="0" applyFill="1" applyAlignment="1">
      <alignment horizontal="right"/>
    </xf>
    <xf numFmtId="0" fontId="1" fillId="0" borderId="0" xfId="0" applyNumberFormat="1" applyFont="1" applyAlignment="1">
      <alignment horizontal="right"/>
    </xf>
    <xf numFmtId="49" fontId="4" fillId="0" borderId="1" xfId="0" applyNumberFormat="1" applyFont="1" applyBorder="1" applyAlignment="1">
      <alignment horizontal="center" wrapText="1"/>
    </xf>
    <xf numFmtId="0" fontId="1" fillId="0" borderId="1" xfId="0" applyFont="1" applyBorder="1" applyAlignment="1">
      <alignment horizontal="left" wrapText="1"/>
    </xf>
    <xf numFmtId="0" fontId="8" fillId="0" borderId="0" xfId="0" applyFont="1" applyAlignment="1">
      <alignment wrapText="1"/>
    </xf>
    <xf numFmtId="0" fontId="10" fillId="0" borderId="0" xfId="0" applyFont="1"/>
    <xf numFmtId="4" fontId="8" fillId="0" borderId="0" xfId="0" applyNumberFormat="1" applyFont="1" applyAlignment="1">
      <alignment wrapText="1"/>
    </xf>
    <xf numFmtId="0" fontId="9" fillId="0" borderId="0" xfId="0" applyFont="1" applyAlignment="1">
      <alignment wrapText="1"/>
    </xf>
    <xf numFmtId="0" fontId="9" fillId="0" borderId="0" xfId="0" applyFont="1"/>
    <xf numFmtId="4" fontId="10" fillId="0" borderId="0" xfId="0" applyNumberFormat="1" applyFont="1"/>
    <xf numFmtId="4" fontId="9" fillId="0" borderId="0" xfId="0" applyNumberFormat="1" applyFont="1"/>
    <xf numFmtId="0" fontId="10" fillId="0" borderId="0" xfId="0" applyFont="1" applyFill="1" applyAlignment="1">
      <alignment horizontal="left"/>
    </xf>
    <xf numFmtId="0" fontId="17" fillId="0" borderId="0" xfId="0" applyFont="1"/>
    <xf numFmtId="49" fontId="17" fillId="0" borderId="0" xfId="0" applyNumberFormat="1" applyFont="1"/>
    <xf numFmtId="0" fontId="17" fillId="0" borderId="0" xfId="0" applyNumberFormat="1" applyFont="1" applyAlignment="1">
      <alignment wrapText="1"/>
    </xf>
    <xf numFmtId="0" fontId="18" fillId="0" borderId="0" xfId="0" applyFont="1" applyAlignment="1">
      <alignment wrapText="1"/>
    </xf>
    <xf numFmtId="0" fontId="6" fillId="0" borderId="0" xfId="0" applyFont="1" applyAlignment="1">
      <alignment wrapText="1"/>
    </xf>
    <xf numFmtId="0" fontId="6" fillId="0" borderId="0" xfId="0" applyFont="1"/>
    <xf numFmtId="0" fontId="19" fillId="0" borderId="0" xfId="0" applyFont="1" applyAlignment="1">
      <alignment wrapText="1"/>
    </xf>
    <xf numFmtId="49" fontId="19" fillId="0" borderId="0" xfId="0" quotePrefix="1" applyNumberFormat="1" applyFont="1" applyAlignment="1">
      <alignment wrapText="1"/>
    </xf>
    <xf numFmtId="0" fontId="19" fillId="0" borderId="0" xfId="0" quotePrefix="1" applyNumberFormat="1" applyFont="1" applyAlignment="1">
      <alignment wrapText="1"/>
    </xf>
    <xf numFmtId="0" fontId="20" fillId="0" borderId="0" xfId="0" applyFont="1"/>
    <xf numFmtId="49" fontId="20" fillId="0" borderId="0" xfId="0" applyNumberFormat="1" applyFont="1"/>
    <xf numFmtId="0" fontId="20" fillId="0" borderId="0" xfId="0" applyNumberFormat="1" applyFont="1" applyAlignment="1">
      <alignment wrapText="1"/>
    </xf>
    <xf numFmtId="3" fontId="20" fillId="0" borderId="0" xfId="0" applyNumberFormat="1" applyFont="1" applyAlignment="1">
      <alignment horizontal="right"/>
    </xf>
    <xf numFmtId="49" fontId="20" fillId="0" borderId="1" xfId="0" applyNumberFormat="1" applyFont="1" applyBorder="1" applyAlignment="1">
      <alignment horizontal="center" vertical="center" wrapText="1"/>
    </xf>
    <xf numFmtId="49" fontId="20" fillId="0" borderId="0" xfId="0" applyNumberFormat="1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/>
    </xf>
    <xf numFmtId="0" fontId="19" fillId="0" borderId="1" xfId="0" applyFont="1" applyBorder="1" applyAlignment="1">
      <alignment wrapText="1"/>
    </xf>
    <xf numFmtId="0" fontId="20" fillId="0" borderId="1" xfId="0" applyFont="1" applyBorder="1" applyAlignment="1">
      <alignment wrapText="1"/>
    </xf>
    <xf numFmtId="0" fontId="20" fillId="0" borderId="1" xfId="0" applyFont="1" applyBorder="1" applyAlignment="1">
      <alignment horizontal="left"/>
    </xf>
    <xf numFmtId="0" fontId="21" fillId="0" borderId="1" xfId="0" applyFont="1" applyBorder="1" applyAlignment="1">
      <alignment horizontal="left"/>
    </xf>
    <xf numFmtId="4" fontId="22" fillId="2" borderId="4" xfId="8" applyNumberFormat="1" applyFont="1" applyFill="1" applyProtection="1">
      <alignment horizontal="right" vertical="top" shrinkToFit="1"/>
    </xf>
    <xf numFmtId="4" fontId="19" fillId="2" borderId="1" xfId="0" applyNumberFormat="1" applyFont="1" applyFill="1" applyBorder="1" applyAlignment="1">
      <alignment wrapText="1"/>
    </xf>
    <xf numFmtId="4" fontId="23" fillId="2" borderId="1" xfId="0" applyNumberFormat="1" applyFont="1" applyFill="1" applyBorder="1" applyAlignment="1">
      <alignment wrapText="1"/>
    </xf>
    <xf numFmtId="4" fontId="19" fillId="0" borderId="1" xfId="0" applyNumberFormat="1" applyFont="1" applyFill="1" applyBorder="1" applyAlignment="1">
      <alignment wrapText="1"/>
    </xf>
    <xf numFmtId="0" fontId="21" fillId="0" borderId="1" xfId="0" applyFont="1" applyBorder="1" applyAlignment="1"/>
    <xf numFmtId="4" fontId="20" fillId="0" borderId="1" xfId="0" applyNumberFormat="1" applyFont="1" applyBorder="1" applyAlignment="1">
      <alignment horizontal="right" wrapText="1"/>
    </xf>
    <xf numFmtId="0" fontId="20" fillId="0" borderId="1" xfId="0" applyFont="1" applyBorder="1" applyAlignment="1">
      <alignment horizontal="left" wrapText="1"/>
    </xf>
    <xf numFmtId="0" fontId="20" fillId="0" borderId="1" xfId="0" applyFont="1" applyBorder="1" applyAlignment="1">
      <alignment horizontal="center"/>
    </xf>
    <xf numFmtId="4" fontId="19" fillId="0" borderId="1" xfId="0" applyNumberFormat="1" applyFont="1" applyBorder="1" applyAlignment="1">
      <alignment wrapText="1"/>
    </xf>
    <xf numFmtId="0" fontId="20" fillId="0" borderId="1" xfId="0" applyFont="1" applyBorder="1" applyAlignment="1">
      <alignment horizontal="center" wrapText="1"/>
    </xf>
    <xf numFmtId="0" fontId="21" fillId="0" borderId="1" xfId="0" applyFont="1" applyBorder="1" applyAlignment="1">
      <alignment wrapText="1"/>
    </xf>
    <xf numFmtId="49" fontId="21" fillId="0" borderId="0" xfId="0" quotePrefix="1" applyNumberFormat="1" applyFont="1" applyAlignment="1">
      <alignment wrapText="1"/>
    </xf>
    <xf numFmtId="0" fontId="20" fillId="0" borderId="1" xfId="0" quotePrefix="1" applyNumberFormat="1" applyFont="1" applyBorder="1" applyAlignment="1">
      <alignment wrapText="1"/>
    </xf>
    <xf numFmtId="4" fontId="21" fillId="0" borderId="1" xfId="0" applyNumberFormat="1" applyFont="1" applyBorder="1" applyAlignment="1">
      <alignment wrapText="1"/>
    </xf>
    <xf numFmtId="0" fontId="21" fillId="0" borderId="1" xfId="0" applyFont="1" applyBorder="1" applyAlignment="1">
      <alignment horizontal="center" vertical="center"/>
    </xf>
    <xf numFmtId="49" fontId="21" fillId="0" borderId="0" xfId="0" applyNumberFormat="1" applyFont="1"/>
    <xf numFmtId="0" fontId="21" fillId="0" borderId="1" xfId="0" applyNumberFormat="1" applyFont="1" applyBorder="1" applyAlignment="1">
      <alignment wrapText="1"/>
    </xf>
    <xf numFmtId="4" fontId="21" fillId="0" borderId="1" xfId="0" applyNumberFormat="1" applyFont="1" applyBorder="1"/>
    <xf numFmtId="0" fontId="20" fillId="0" borderId="1" xfId="0" applyFont="1" applyBorder="1" applyAlignment="1">
      <alignment horizontal="center" vertical="center"/>
    </xf>
    <xf numFmtId="0" fontId="20" fillId="0" borderId="1" xfId="0" applyNumberFormat="1" applyFont="1" applyBorder="1" applyAlignment="1">
      <alignment wrapText="1"/>
    </xf>
    <xf numFmtId="4" fontId="20" fillId="0" borderId="1" xfId="0" applyNumberFormat="1" applyFont="1" applyBorder="1"/>
    <xf numFmtId="4" fontId="21" fillId="0" borderId="1" xfId="0" applyNumberFormat="1" applyFont="1" applyFill="1" applyBorder="1"/>
    <xf numFmtId="16" fontId="20" fillId="0" borderId="1" xfId="0" applyNumberFormat="1" applyFont="1" applyBorder="1" applyAlignment="1">
      <alignment horizontal="center"/>
    </xf>
    <xf numFmtId="0" fontId="21" fillId="0" borderId="0" xfId="0" applyNumberFormat="1" applyFont="1" applyAlignment="1">
      <alignment wrapText="1"/>
    </xf>
    <xf numFmtId="4" fontId="20" fillId="0" borderId="0" xfId="0" applyNumberFormat="1" applyFont="1"/>
    <xf numFmtId="49" fontId="8" fillId="0" borderId="0" xfId="0" quotePrefix="1" applyNumberFormat="1" applyFont="1" applyAlignment="1">
      <alignment wrapText="1"/>
    </xf>
    <xf numFmtId="49" fontId="10" fillId="0" borderId="0" xfId="0" applyNumberFormat="1" applyFont="1"/>
    <xf numFmtId="49" fontId="10" fillId="0" borderId="1" xfId="0" applyNumberFormat="1" applyFont="1" applyBorder="1" applyAlignment="1">
      <alignment horizontal="center" vertical="center" wrapText="1"/>
    </xf>
    <xf numFmtId="49" fontId="9" fillId="0" borderId="1" xfId="0" quotePrefix="1" applyNumberFormat="1" applyFont="1" applyBorder="1" applyAlignment="1">
      <alignment wrapText="1"/>
    </xf>
    <xf numFmtId="49" fontId="9" fillId="0" borderId="1" xfId="0" applyNumberFormat="1" applyFont="1" applyBorder="1" applyAlignment="1">
      <alignment horizontal="center"/>
    </xf>
    <xf numFmtId="49" fontId="10" fillId="0" borderId="1" xfId="0" applyNumberFormat="1" applyFont="1" applyBorder="1" applyAlignment="1">
      <alignment horizontal="center"/>
    </xf>
    <xf numFmtId="49" fontId="9" fillId="0" borderId="0" xfId="0" applyNumberFormat="1" applyFont="1"/>
    <xf numFmtId="0" fontId="4" fillId="2" borderId="0" xfId="2" applyFont="1" applyFill="1" applyAlignment="1">
      <alignment horizontal="center"/>
    </xf>
    <xf numFmtId="0" fontId="10" fillId="0" borderId="0" xfId="0" applyFont="1" applyFill="1" applyAlignment="1">
      <alignment horizontal="right"/>
    </xf>
    <xf numFmtId="0" fontId="10" fillId="2" borderId="0" xfId="2" applyFont="1" applyFill="1" applyAlignment="1">
      <alignment horizontal="center"/>
    </xf>
    <xf numFmtId="0" fontId="10" fillId="0" borderId="0" xfId="0" applyFont="1" applyFill="1" applyAlignment="1">
      <alignment horizontal="right" wrapText="1"/>
    </xf>
    <xf numFmtId="0" fontId="10" fillId="0" borderId="0" xfId="0" applyFont="1" applyAlignment="1">
      <alignment horizontal="right"/>
    </xf>
    <xf numFmtId="49" fontId="10" fillId="0" borderId="1" xfId="0" quotePrefix="1" applyNumberFormat="1" applyFont="1" applyBorder="1" applyAlignment="1">
      <alignment horizontal="center" vertical="center" wrapText="1"/>
    </xf>
    <xf numFmtId="49" fontId="10" fillId="0" borderId="1" xfId="0" quotePrefix="1" applyNumberFormat="1" applyFont="1" applyBorder="1" applyAlignment="1">
      <alignment horizontal="center" wrapText="1"/>
    </xf>
    <xf numFmtId="49" fontId="10" fillId="2" borderId="1" xfId="0" applyNumberFormat="1" applyFont="1" applyFill="1" applyBorder="1" applyAlignment="1">
      <alignment horizontal="center" wrapText="1"/>
    </xf>
    <xf numFmtId="49" fontId="10" fillId="2" borderId="1" xfId="0" quotePrefix="1" applyNumberFormat="1" applyFont="1" applyFill="1" applyBorder="1" applyAlignment="1">
      <alignment horizontal="center" wrapText="1"/>
    </xf>
    <xf numFmtId="49" fontId="10" fillId="0" borderId="1" xfId="0" applyNumberFormat="1" applyFont="1" applyBorder="1" applyAlignment="1">
      <alignment horizontal="center" wrapText="1"/>
    </xf>
    <xf numFmtId="164" fontId="10" fillId="0" borderId="1" xfId="0" applyNumberFormat="1" applyFont="1" applyBorder="1" applyAlignment="1">
      <alignment horizontal="center"/>
    </xf>
    <xf numFmtId="164" fontId="10" fillId="0" borderId="0" xfId="0" applyNumberFormat="1" applyFont="1"/>
    <xf numFmtId="164" fontId="9" fillId="0" borderId="0" xfId="0" applyNumberFormat="1" applyFont="1"/>
    <xf numFmtId="4" fontId="24" fillId="2" borderId="4" xfId="8" applyNumberFormat="1" applyFont="1" applyFill="1" applyProtection="1">
      <alignment horizontal="right" vertical="top" shrinkToFit="1"/>
    </xf>
    <xf numFmtId="0" fontId="10" fillId="2" borderId="0" xfId="2" applyFont="1" applyFill="1"/>
    <xf numFmtId="0" fontId="10" fillId="2" borderId="0" xfId="0" applyFont="1" applyFill="1" applyProtection="1">
      <protection locked="0"/>
    </xf>
    <xf numFmtId="0" fontId="10" fillId="2" borderId="0" xfId="6" applyFont="1" applyFill="1"/>
    <xf numFmtId="0" fontId="10" fillId="2" borderId="0" xfId="9" applyFont="1" applyFill="1"/>
    <xf numFmtId="0" fontId="10" fillId="2" borderId="0" xfId="1" applyFont="1" applyFill="1" applyBorder="1" applyAlignment="1">
      <alignment horizontal="right"/>
    </xf>
    <xf numFmtId="0" fontId="10" fillId="0" borderId="0" xfId="0" applyFont="1" applyProtection="1">
      <protection locked="0"/>
    </xf>
    <xf numFmtId="0" fontId="10" fillId="2" borderId="0" xfId="10" applyFont="1" applyFill="1" applyBorder="1" applyAlignment="1">
      <alignment horizontal="right"/>
    </xf>
    <xf numFmtId="0" fontId="10" fillId="2" borderId="0" xfId="10" applyFont="1" applyFill="1" applyAlignment="1"/>
    <xf numFmtId="0" fontId="10" fillId="2" borderId="0" xfId="10" applyFont="1" applyFill="1" applyAlignment="1">
      <alignment horizontal="center"/>
    </xf>
    <xf numFmtId="0" fontId="10" fillId="2" borderId="0" xfId="1" applyNumberFormat="1" applyFont="1" applyFill="1" applyBorder="1" applyAlignment="1" applyProtection="1">
      <alignment horizontal="right"/>
    </xf>
    <xf numFmtId="4" fontId="25" fillId="2" borderId="4" xfId="7" applyNumberFormat="1" applyFont="1" applyFill="1" applyProtection="1">
      <alignment horizontal="right" vertical="top" shrinkToFit="1"/>
    </xf>
    <xf numFmtId="4" fontId="26" fillId="2" borderId="4" xfId="7" applyNumberFormat="1" applyFont="1" applyFill="1" applyProtection="1">
      <alignment horizontal="right" vertical="top" shrinkToFit="1"/>
    </xf>
    <xf numFmtId="4" fontId="27" fillId="2" borderId="4" xfId="7" applyNumberFormat="1" applyFont="1" applyFill="1" applyProtection="1">
      <alignment horizontal="right" vertical="top" shrinkToFit="1"/>
    </xf>
    <xf numFmtId="0" fontId="10" fillId="0" borderId="1" xfId="0" applyFont="1" applyBorder="1" applyAlignment="1">
      <alignment horizontal="center" vertical="center" wrapText="1"/>
    </xf>
    <xf numFmtId="0" fontId="21" fillId="0" borderId="0" xfId="0" applyFont="1" applyAlignment="1">
      <alignment horizontal="center"/>
    </xf>
    <xf numFmtId="49" fontId="10" fillId="0" borderId="1" xfId="0" applyNumberFormat="1" applyFont="1" applyBorder="1" applyAlignment="1">
      <alignment horizontal="center" vertical="center" wrapText="1"/>
    </xf>
    <xf numFmtId="49" fontId="10" fillId="0" borderId="1" xfId="0" quotePrefix="1" applyNumberFormat="1" applyFont="1" applyBorder="1" applyAlignment="1">
      <alignment horizontal="center" vertical="center" wrapText="1"/>
    </xf>
    <xf numFmtId="2" fontId="10" fillId="0" borderId="1" xfId="0" applyNumberFormat="1" applyFont="1" applyBorder="1" applyAlignment="1">
      <alignment horizontal="center" vertical="center" wrapText="1"/>
    </xf>
    <xf numFmtId="49" fontId="10" fillId="0" borderId="2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49" fontId="4" fillId="0" borderId="1" xfId="0" quotePrefix="1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</cellXfs>
  <cellStyles count="11">
    <cellStyle name="dtrow" xfId="3"/>
    <cellStyle name="dtrow 2" xfId="10"/>
    <cellStyle name="xl31" xfId="8"/>
    <cellStyle name="xl34" xfId="5"/>
    <cellStyle name="xl36" xfId="7"/>
    <cellStyle name="xl39" xfId="4"/>
    <cellStyle name="Обычный" xfId="0" builtinId="0"/>
    <cellStyle name="Обычный 2" xfId="2"/>
    <cellStyle name="Обычный 26" xfId="9"/>
    <cellStyle name="Обычный 4" xfId="1"/>
    <cellStyle name="Обычный 5" xf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978C9E23-D4B0-11CE-BF2D-00AA003F40D0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0</xdr:col>
          <xdr:colOff>396240</xdr:colOff>
          <xdr:row>2</xdr:row>
          <xdr:rowOff>68580</xdr:rowOff>
        </xdr:to>
        <xdr:sp macro="" textlink="">
          <xdr:nvSpPr>
            <xdr:cNvPr id="2069" name="te1fo432vh2uj5fttul0jchrmk" hidden="1">
              <a:extLst>
                <a:ext uri="{63B3BB69-23CF-44E3-9099-C40C66FF867C}">
                  <a14:compatExt spid="_x0000_s20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ntrol" Target="../activeX/activeX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5" Type="http://schemas.openxmlformats.org/officeDocument/2006/relationships/comments" Target="../comments1.xml"/><Relationship Id="rId4" Type="http://schemas.openxmlformats.org/officeDocument/2006/relationships/image" Target="../media/image1.emf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R69"/>
  <sheetViews>
    <sheetView tabSelected="1" view="pageBreakPreview" topLeftCell="A7" zoomScaleNormal="100" zoomScaleSheetLayoutView="100" workbookViewId="0">
      <selection activeCell="A13" sqref="A13:XFD31"/>
    </sheetView>
  </sheetViews>
  <sheetFormatPr defaultColWidth="9.109375" defaultRowHeight="13.2" x14ac:dyDescent="0.25"/>
  <cols>
    <col min="1" max="1" width="4.44140625" style="10" customWidth="1"/>
    <col min="2" max="2" width="20.44140625" style="11" hidden="1" customWidth="1"/>
    <col min="3" max="3" width="44.33203125" style="12" customWidth="1"/>
    <col min="4" max="4" width="5" style="11" bestFit="1" customWidth="1"/>
    <col min="5" max="5" width="7.109375" style="11" customWidth="1"/>
    <col min="6" max="6" width="10.6640625" style="11" customWidth="1"/>
    <col min="7" max="7" width="6.88671875" style="11" customWidth="1"/>
    <col min="8" max="8" width="10.88671875" style="11" customWidth="1"/>
    <col min="9" max="9" width="8.88671875" style="11" customWidth="1"/>
    <col min="10" max="10" width="6.6640625" style="11" customWidth="1"/>
    <col min="11" max="11" width="8.109375" style="11" customWidth="1"/>
    <col min="12" max="12" width="19.33203125" style="10" bestFit="1" customWidth="1"/>
    <col min="13" max="13" width="17.88671875" style="10" customWidth="1"/>
    <col min="14" max="14" width="20.33203125" style="10" customWidth="1"/>
    <col min="15" max="15" width="1.88671875" style="10" customWidth="1"/>
    <col min="16" max="16" width="16" style="10" customWidth="1"/>
    <col min="17" max="17" width="15.88671875" style="10" customWidth="1"/>
    <col min="18" max="18" width="17.33203125" style="10" customWidth="1"/>
    <col min="19" max="16384" width="9.109375" style="10"/>
  </cols>
  <sheetData>
    <row r="1" spans="1:18" x14ac:dyDescent="0.25">
      <c r="K1" s="124"/>
      <c r="L1" s="125"/>
      <c r="M1" s="126"/>
      <c r="N1" s="127"/>
      <c r="O1" s="128" t="s">
        <v>212</v>
      </c>
      <c r="P1" s="129"/>
    </row>
    <row r="2" spans="1:18" x14ac:dyDescent="0.25">
      <c r="K2" s="124"/>
      <c r="L2" s="125"/>
      <c r="M2" s="126"/>
      <c r="N2" s="127"/>
      <c r="O2" s="128" t="s">
        <v>202</v>
      </c>
      <c r="P2" s="129"/>
    </row>
    <row r="3" spans="1:18" x14ac:dyDescent="0.25">
      <c r="K3" s="124"/>
      <c r="L3" s="125"/>
      <c r="M3" s="126"/>
      <c r="N3" s="127"/>
      <c r="O3" s="128" t="s">
        <v>241</v>
      </c>
      <c r="P3" s="129"/>
    </row>
    <row r="4" spans="1:18" ht="15.6" x14ac:dyDescent="0.3">
      <c r="A4" s="58"/>
      <c r="B4" s="59"/>
      <c r="C4" s="60"/>
      <c r="J4" s="110"/>
      <c r="K4" s="124"/>
      <c r="L4" s="125"/>
      <c r="M4" s="126"/>
      <c r="N4" s="127"/>
      <c r="O4" s="128"/>
      <c r="P4" s="129"/>
    </row>
    <row r="5" spans="1:18" s="50" customFormat="1" ht="14.4" x14ac:dyDescent="0.3">
      <c r="A5" s="64"/>
      <c r="B5" s="65"/>
      <c r="C5" s="66"/>
      <c r="D5" s="103"/>
      <c r="E5" s="103"/>
      <c r="F5" s="103"/>
      <c r="G5" s="103"/>
      <c r="H5" s="111"/>
      <c r="I5" s="111"/>
      <c r="J5" s="112"/>
      <c r="K5" s="124"/>
      <c r="L5" s="125"/>
      <c r="M5" s="126"/>
      <c r="N5" s="127"/>
      <c r="O5" s="130" t="s">
        <v>243</v>
      </c>
      <c r="P5" s="129"/>
    </row>
    <row r="6" spans="1:18" s="50" customFormat="1" ht="14.4" x14ac:dyDescent="0.3">
      <c r="A6" s="64"/>
      <c r="B6" s="65"/>
      <c r="C6" s="64"/>
      <c r="J6" s="112"/>
      <c r="K6" s="124"/>
      <c r="L6" s="125"/>
      <c r="M6" s="126"/>
      <c r="N6" s="127"/>
      <c r="O6" s="130" t="s">
        <v>202</v>
      </c>
      <c r="P6" s="129"/>
      <c r="Q6" s="57"/>
    </row>
    <row r="7" spans="1:18" s="50" customFormat="1" ht="14.4" x14ac:dyDescent="0.3">
      <c r="A7" s="64"/>
      <c r="B7" s="65"/>
      <c r="C7" s="66"/>
      <c r="D7" s="103"/>
      <c r="E7" s="103"/>
      <c r="F7" s="103"/>
      <c r="G7" s="103"/>
      <c r="H7" s="113"/>
      <c r="I7" s="114"/>
      <c r="J7" s="112"/>
      <c r="K7" s="124"/>
      <c r="L7" s="131"/>
      <c r="M7" s="132"/>
      <c r="N7" s="127"/>
      <c r="O7" s="133" t="s">
        <v>242</v>
      </c>
      <c r="P7" s="129"/>
    </row>
    <row r="8" spans="1:18" s="50" customFormat="1" ht="15.6" x14ac:dyDescent="0.3">
      <c r="A8" s="138" t="s">
        <v>223</v>
      </c>
      <c r="B8" s="138"/>
      <c r="C8" s="138"/>
      <c r="D8" s="138"/>
      <c r="E8" s="138"/>
      <c r="F8" s="138"/>
      <c r="G8" s="138"/>
      <c r="H8" s="138"/>
      <c r="I8" s="138"/>
      <c r="J8" s="138"/>
      <c r="K8" s="138"/>
      <c r="L8" s="138"/>
      <c r="M8" s="138"/>
      <c r="N8" s="138"/>
      <c r="O8" s="61"/>
    </row>
    <row r="9" spans="1:18" s="50" customFormat="1" ht="15.6" x14ac:dyDescent="0.3">
      <c r="A9" s="64"/>
      <c r="B9" s="65"/>
      <c r="C9" s="66"/>
      <c r="D9" s="103"/>
      <c r="E9" s="103"/>
      <c r="F9" s="103"/>
      <c r="G9" s="103"/>
      <c r="H9" s="103"/>
      <c r="I9" s="103"/>
      <c r="J9" s="103"/>
      <c r="K9" s="103"/>
      <c r="L9" s="64"/>
      <c r="M9" s="64"/>
      <c r="N9" s="70" t="s">
        <v>211</v>
      </c>
      <c r="O9" s="61"/>
    </row>
    <row r="10" spans="1:18" s="50" customFormat="1" ht="15.6" x14ac:dyDescent="0.3">
      <c r="A10" s="139" t="s">
        <v>112</v>
      </c>
      <c r="B10" s="142" t="s">
        <v>112</v>
      </c>
      <c r="C10" s="141" t="s">
        <v>144</v>
      </c>
      <c r="D10" s="139" t="s">
        <v>113</v>
      </c>
      <c r="E10" s="140"/>
      <c r="F10" s="140"/>
      <c r="G10" s="140"/>
      <c r="H10" s="140"/>
      <c r="I10" s="140"/>
      <c r="J10" s="140"/>
      <c r="K10" s="140"/>
      <c r="L10" s="137" t="s">
        <v>219</v>
      </c>
      <c r="M10" s="137" t="s">
        <v>224</v>
      </c>
      <c r="N10" s="137" t="s">
        <v>226</v>
      </c>
      <c r="O10" s="61"/>
    </row>
    <row r="11" spans="1:18" s="50" customFormat="1" ht="147.15" customHeight="1" x14ac:dyDescent="0.3">
      <c r="A11" s="139"/>
      <c r="B11" s="142"/>
      <c r="C11" s="141"/>
      <c r="D11" s="105" t="s">
        <v>143</v>
      </c>
      <c r="E11" s="115" t="s">
        <v>7</v>
      </c>
      <c r="F11" s="115" t="s">
        <v>10</v>
      </c>
      <c r="G11" s="115" t="s">
        <v>13</v>
      </c>
      <c r="H11" s="115" t="s">
        <v>16</v>
      </c>
      <c r="I11" s="115" t="s">
        <v>19</v>
      </c>
      <c r="J11" s="105" t="s">
        <v>141</v>
      </c>
      <c r="K11" s="116" t="s">
        <v>142</v>
      </c>
      <c r="L11" s="137"/>
      <c r="M11" s="137"/>
      <c r="N11" s="137"/>
      <c r="O11" s="61"/>
    </row>
    <row r="12" spans="1:18" s="50" customFormat="1" ht="15.6" x14ac:dyDescent="0.3">
      <c r="A12" s="71"/>
      <c r="B12" s="72"/>
      <c r="C12" s="73" t="s">
        <v>194</v>
      </c>
      <c r="D12" s="105"/>
      <c r="E12" s="115"/>
      <c r="F12" s="115"/>
      <c r="G12" s="115"/>
      <c r="H12" s="115"/>
      <c r="I12" s="115"/>
      <c r="J12" s="105"/>
      <c r="K12" s="116"/>
      <c r="L12" s="74"/>
      <c r="M12" s="75"/>
      <c r="N12" s="74"/>
      <c r="O12" s="61"/>
    </row>
    <row r="13" spans="1:18" s="50" customFormat="1" ht="15.6" hidden="1" x14ac:dyDescent="0.3">
      <c r="A13" s="71"/>
      <c r="B13" s="72"/>
      <c r="C13" s="76" t="s">
        <v>209</v>
      </c>
      <c r="D13" s="105"/>
      <c r="E13" s="115"/>
      <c r="F13" s="115"/>
      <c r="G13" s="115"/>
      <c r="H13" s="115"/>
      <c r="I13" s="115"/>
      <c r="J13" s="105"/>
      <c r="K13" s="117"/>
      <c r="L13" s="134">
        <v>915943230.66999996</v>
      </c>
      <c r="M13" s="134">
        <v>970927012.77999997</v>
      </c>
      <c r="N13" s="134">
        <v>997921519.90999997</v>
      </c>
      <c r="O13" s="61"/>
    </row>
    <row r="14" spans="1:18" s="50" customFormat="1" ht="15.6" hidden="1" x14ac:dyDescent="0.3">
      <c r="A14" s="71"/>
      <c r="B14" s="72"/>
      <c r="C14" s="76" t="s">
        <v>195</v>
      </c>
      <c r="D14" s="105"/>
      <c r="E14" s="115"/>
      <c r="F14" s="115"/>
      <c r="G14" s="115"/>
      <c r="H14" s="115"/>
      <c r="I14" s="115"/>
      <c r="J14" s="105"/>
      <c r="K14" s="118"/>
      <c r="L14" s="135">
        <v>2047131233.9400001</v>
      </c>
      <c r="M14" s="135">
        <v>1857372457.6500001</v>
      </c>
      <c r="N14" s="135">
        <v>1885065114.52</v>
      </c>
      <c r="O14" s="61"/>
    </row>
    <row r="15" spans="1:18" s="50" customFormat="1" ht="15.6" hidden="1" x14ac:dyDescent="0.3">
      <c r="A15" s="71"/>
      <c r="B15" s="72"/>
      <c r="C15" s="77" t="s">
        <v>196</v>
      </c>
      <c r="D15" s="105"/>
      <c r="E15" s="115"/>
      <c r="F15" s="115"/>
      <c r="G15" s="115"/>
      <c r="H15" s="115"/>
      <c r="I15" s="115"/>
      <c r="J15" s="105"/>
      <c r="K15" s="118"/>
      <c r="L15" s="78">
        <f>L13+L14</f>
        <v>2963074464.6100001</v>
      </c>
      <c r="M15" s="78">
        <f t="shared" ref="M15:N15" si="0">M13+M14</f>
        <v>2828299470.4300003</v>
      </c>
      <c r="N15" s="78">
        <f t="shared" si="0"/>
        <v>2882986634.4299998</v>
      </c>
      <c r="O15" s="61"/>
    </row>
    <row r="16" spans="1:18" s="50" customFormat="1" ht="15.6" hidden="1" x14ac:dyDescent="0.3">
      <c r="A16" s="71"/>
      <c r="B16" s="72"/>
      <c r="C16" s="76" t="s">
        <v>204</v>
      </c>
      <c r="D16" s="105"/>
      <c r="E16" s="115"/>
      <c r="F16" s="115"/>
      <c r="G16" s="115"/>
      <c r="H16" s="115"/>
      <c r="I16" s="115"/>
      <c r="J16" s="105"/>
      <c r="K16" s="118"/>
      <c r="L16" s="136">
        <v>336840004</v>
      </c>
      <c r="M16" s="136">
        <v>313297118</v>
      </c>
      <c r="N16" s="136">
        <v>303319381</v>
      </c>
      <c r="O16" s="61"/>
      <c r="P16" s="52">
        <f>L15-L16</f>
        <v>2626234460.6100001</v>
      </c>
      <c r="Q16" s="52">
        <f t="shared" ref="Q16:R16" si="1">M15-M16</f>
        <v>2515002352.4300003</v>
      </c>
      <c r="R16" s="52">
        <f t="shared" si="1"/>
        <v>2579667253.4299998</v>
      </c>
    </row>
    <row r="17" spans="1:17" s="50" customFormat="1" ht="15.6" hidden="1" x14ac:dyDescent="0.3">
      <c r="A17" s="71"/>
      <c r="B17" s="72"/>
      <c r="C17" s="76" t="s">
        <v>210</v>
      </c>
      <c r="D17" s="105"/>
      <c r="E17" s="115"/>
      <c r="F17" s="115"/>
      <c r="G17" s="115"/>
      <c r="H17" s="115"/>
      <c r="I17" s="115"/>
      <c r="J17" s="105"/>
      <c r="K17" s="118"/>
      <c r="L17" s="79"/>
      <c r="M17" s="80">
        <f>P19</f>
        <v>33689248.828205124</v>
      </c>
      <c r="N17" s="80">
        <f>Q19</f>
        <v>70863803.50789474</v>
      </c>
      <c r="O17" s="61"/>
    </row>
    <row r="18" spans="1:17" s="50" customFormat="1" ht="15.6" hidden="1" x14ac:dyDescent="0.3">
      <c r="A18" s="71"/>
      <c r="B18" s="72"/>
      <c r="C18" s="73" t="s">
        <v>197</v>
      </c>
      <c r="D18" s="105"/>
      <c r="E18" s="115"/>
      <c r="F18" s="115"/>
      <c r="G18" s="115"/>
      <c r="H18" s="115"/>
      <c r="I18" s="115"/>
      <c r="J18" s="105"/>
      <c r="K18" s="116"/>
      <c r="L18" s="81"/>
      <c r="M18" s="81"/>
      <c r="N18" s="81"/>
      <c r="O18" s="61"/>
    </row>
    <row r="19" spans="1:17" s="50" customFormat="1" ht="15.6" hidden="1" x14ac:dyDescent="0.3">
      <c r="A19" s="71"/>
      <c r="B19" s="72"/>
      <c r="C19" s="82" t="s">
        <v>198</v>
      </c>
      <c r="D19" s="105"/>
      <c r="E19" s="115"/>
      <c r="F19" s="115"/>
      <c r="G19" s="115"/>
      <c r="H19" s="115"/>
      <c r="I19" s="115"/>
      <c r="J19" s="105"/>
      <c r="K19" s="119"/>
      <c r="L19" s="123">
        <v>3216502729.9699998</v>
      </c>
      <c r="M19" s="123">
        <f>2857956043.95+M17</f>
        <v>2891645292.7782049</v>
      </c>
      <c r="N19" s="123">
        <f>2928158000.17+N17</f>
        <v>2999021803.6778946</v>
      </c>
      <c r="O19" s="61"/>
      <c r="P19" s="52">
        <f>(2857956043.95-M14+M16)/97.5%*2.5%</f>
        <v>33689248.828205124</v>
      </c>
      <c r="Q19" s="52">
        <f>(2928158000.17-N14+N16)/95%*5%</f>
        <v>70863803.50789474</v>
      </c>
    </row>
    <row r="20" spans="1:17" s="50" customFormat="1" ht="15.6" hidden="1" x14ac:dyDescent="0.3">
      <c r="A20" s="71"/>
      <c r="B20" s="72"/>
      <c r="C20" s="82" t="s">
        <v>199</v>
      </c>
      <c r="D20" s="105"/>
      <c r="E20" s="115"/>
      <c r="F20" s="115"/>
      <c r="G20" s="115"/>
      <c r="H20" s="115"/>
      <c r="I20" s="115"/>
      <c r="J20" s="105"/>
      <c r="K20" s="116"/>
      <c r="L20" s="83">
        <f>L15-L19</f>
        <v>-253428265.35999966</v>
      </c>
      <c r="M20" s="83">
        <f>M15-M19</f>
        <v>-63345822.348204613</v>
      </c>
      <c r="N20" s="83">
        <f>N15-N19</f>
        <v>-116035169.24789476</v>
      </c>
      <c r="O20" s="61"/>
    </row>
    <row r="21" spans="1:17" s="50" customFormat="1" ht="15.6" hidden="1" x14ac:dyDescent="0.3">
      <c r="A21" s="71"/>
      <c r="B21" s="72"/>
      <c r="C21" s="82" t="s">
        <v>200</v>
      </c>
      <c r="D21" s="105"/>
      <c r="E21" s="115"/>
      <c r="F21" s="115"/>
      <c r="G21" s="115"/>
      <c r="H21" s="115"/>
      <c r="I21" s="115"/>
      <c r="J21" s="105"/>
      <c r="K21" s="116"/>
      <c r="L21" s="83">
        <f>L20/L13*(-100)</f>
        <v>27.668555962209616</v>
      </c>
      <c r="M21" s="83">
        <f>M20/M13*(-100)</f>
        <v>6.5242620211822242</v>
      </c>
      <c r="N21" s="83">
        <f>N20/N13*(-100)</f>
        <v>11.627684836214343</v>
      </c>
      <c r="O21" s="61"/>
    </row>
    <row r="22" spans="1:17" s="50" customFormat="1" ht="15.6" hidden="1" x14ac:dyDescent="0.3">
      <c r="A22" s="71"/>
      <c r="B22" s="72"/>
      <c r="C22" s="84" t="s">
        <v>201</v>
      </c>
      <c r="D22" s="105"/>
      <c r="E22" s="115"/>
      <c r="F22" s="115"/>
      <c r="G22" s="115"/>
      <c r="H22" s="115"/>
      <c r="I22" s="115"/>
      <c r="J22" s="105"/>
      <c r="K22" s="116"/>
      <c r="L22" s="83">
        <f>L13*10%</f>
        <v>91594323.067000002</v>
      </c>
      <c r="M22" s="83">
        <f t="shared" ref="M22:N22" si="2">M13*10%</f>
        <v>97092701.277999997</v>
      </c>
      <c r="N22" s="83">
        <f t="shared" si="2"/>
        <v>99792151.990999997</v>
      </c>
      <c r="O22" s="61"/>
    </row>
    <row r="23" spans="1:17" s="50" customFormat="1" ht="15.6" hidden="1" x14ac:dyDescent="0.3">
      <c r="A23" s="71"/>
      <c r="B23" s="72"/>
      <c r="C23" s="85"/>
      <c r="D23" s="105"/>
      <c r="E23" s="115"/>
      <c r="F23" s="115"/>
      <c r="G23" s="115"/>
      <c r="H23" s="115"/>
      <c r="I23" s="115"/>
      <c r="J23" s="105"/>
      <c r="K23" s="116"/>
      <c r="L23" s="83"/>
      <c r="M23" s="83"/>
      <c r="N23" s="83"/>
      <c r="O23" s="61"/>
    </row>
    <row r="24" spans="1:17" s="50" customFormat="1" ht="15.6" hidden="1" x14ac:dyDescent="0.3">
      <c r="A24" s="71"/>
      <c r="B24" s="72"/>
      <c r="C24" s="76"/>
      <c r="D24" s="105"/>
      <c r="E24" s="115"/>
      <c r="F24" s="115"/>
      <c r="G24" s="115"/>
      <c r="H24" s="115"/>
      <c r="I24" s="115"/>
      <c r="J24" s="105"/>
      <c r="K24" s="116"/>
      <c r="L24" s="83"/>
      <c r="M24" s="86"/>
      <c r="N24" s="86"/>
      <c r="O24" s="61"/>
    </row>
    <row r="25" spans="1:17" s="50" customFormat="1" ht="15.6" hidden="1" x14ac:dyDescent="0.3">
      <c r="A25" s="71"/>
      <c r="B25" s="72"/>
      <c r="C25" s="85"/>
      <c r="D25" s="105"/>
      <c r="E25" s="115"/>
      <c r="F25" s="115"/>
      <c r="G25" s="115"/>
      <c r="H25" s="115"/>
      <c r="I25" s="115"/>
      <c r="J25" s="105"/>
      <c r="K25" s="116"/>
      <c r="L25" s="83"/>
      <c r="M25" s="86"/>
      <c r="N25" s="86"/>
      <c r="O25" s="61"/>
    </row>
    <row r="26" spans="1:17" s="50" customFormat="1" ht="39.6" hidden="1" x14ac:dyDescent="0.3">
      <c r="A26" s="71"/>
      <c r="B26" s="72"/>
      <c r="C26" s="85"/>
      <c r="D26" s="105"/>
      <c r="E26" s="115"/>
      <c r="F26" s="115"/>
      <c r="G26" s="115"/>
      <c r="H26" s="115"/>
      <c r="I26" s="115"/>
      <c r="J26" s="105" t="s">
        <v>208</v>
      </c>
      <c r="K26" s="116"/>
      <c r="L26" s="83"/>
      <c r="M26" s="86"/>
      <c r="N26" s="86"/>
      <c r="O26" s="61"/>
    </row>
    <row r="27" spans="1:17" s="50" customFormat="1" ht="15.6" hidden="1" x14ac:dyDescent="0.3">
      <c r="A27" s="71"/>
      <c r="B27" s="72"/>
      <c r="C27" s="85"/>
      <c r="D27" s="105"/>
      <c r="E27" s="115"/>
      <c r="F27" s="115"/>
      <c r="G27" s="115"/>
      <c r="H27" s="115"/>
      <c r="I27" s="115"/>
      <c r="J27" s="105"/>
      <c r="K27" s="116"/>
      <c r="L27" s="83"/>
      <c r="M27" s="86"/>
      <c r="N27" s="86"/>
      <c r="O27" s="61"/>
    </row>
    <row r="28" spans="1:17" s="50" customFormat="1" ht="28.2" hidden="1" x14ac:dyDescent="0.3">
      <c r="A28" s="71"/>
      <c r="B28" s="72"/>
      <c r="C28" s="87" t="s">
        <v>225</v>
      </c>
      <c r="D28" s="105"/>
      <c r="E28" s="115"/>
      <c r="F28" s="115"/>
      <c r="G28" s="115"/>
      <c r="H28" s="115"/>
      <c r="I28" s="115"/>
      <c r="J28" s="105"/>
      <c r="K28" s="116"/>
      <c r="L28" s="83">
        <f>0+L34+L39-L36-L41</f>
        <v>33542078</v>
      </c>
      <c r="M28" s="83">
        <f>0+M34+M39-M36-M41</f>
        <v>4457922</v>
      </c>
      <c r="N28" s="83">
        <f>0+N34+N39-N36-N41</f>
        <v>-50000000</v>
      </c>
      <c r="O28" s="61"/>
    </row>
    <row r="29" spans="1:17" s="50" customFormat="1" ht="15.6" hidden="1" x14ac:dyDescent="0.3">
      <c r="A29" s="71"/>
      <c r="B29" s="72"/>
      <c r="C29" s="85"/>
      <c r="D29" s="105"/>
      <c r="E29" s="115"/>
      <c r="F29" s="115"/>
      <c r="G29" s="115"/>
      <c r="H29" s="115"/>
      <c r="I29" s="115"/>
      <c r="J29" s="105"/>
      <c r="K29" s="116"/>
      <c r="L29" s="83"/>
      <c r="M29" s="86"/>
      <c r="N29" s="86"/>
      <c r="O29" s="61"/>
    </row>
    <row r="30" spans="1:17" s="50" customFormat="1" ht="15.6" hidden="1" x14ac:dyDescent="0.3">
      <c r="A30" s="71"/>
      <c r="B30" s="72"/>
      <c r="C30" s="85"/>
      <c r="D30" s="105"/>
      <c r="E30" s="115"/>
      <c r="F30" s="115"/>
      <c r="G30" s="115"/>
      <c r="H30" s="115"/>
      <c r="I30" s="115"/>
      <c r="J30" s="105"/>
      <c r="K30" s="116"/>
      <c r="L30" s="83"/>
      <c r="M30" s="86"/>
      <c r="N30" s="86"/>
      <c r="O30" s="61"/>
    </row>
    <row r="31" spans="1:17" s="53" customFormat="1" ht="15.6" hidden="1" x14ac:dyDescent="0.3">
      <c r="A31" s="88"/>
      <c r="B31" s="89"/>
      <c r="C31" s="90"/>
      <c r="D31" s="106"/>
      <c r="E31" s="106"/>
      <c r="F31" s="106"/>
      <c r="G31" s="106"/>
      <c r="H31" s="106"/>
      <c r="I31" s="106"/>
      <c r="J31" s="106"/>
      <c r="K31" s="106"/>
      <c r="L31" s="91"/>
      <c r="M31" s="91"/>
      <c r="N31" s="91"/>
      <c r="O31" s="62"/>
    </row>
    <row r="32" spans="1:17" s="54" customFormat="1" ht="28.2" x14ac:dyDescent="0.3">
      <c r="A32" s="92" t="s">
        <v>134</v>
      </c>
      <c r="B32" s="93" t="s">
        <v>115</v>
      </c>
      <c r="C32" s="94" t="s">
        <v>116</v>
      </c>
      <c r="D32" s="107" t="s">
        <v>193</v>
      </c>
      <c r="E32" s="107" t="s">
        <v>32</v>
      </c>
      <c r="F32" s="107" t="s">
        <v>33</v>
      </c>
      <c r="G32" s="107" t="s">
        <v>34</v>
      </c>
      <c r="H32" s="107" t="s">
        <v>34</v>
      </c>
      <c r="I32" s="107" t="s">
        <v>34</v>
      </c>
      <c r="J32" s="107" t="s">
        <v>35</v>
      </c>
      <c r="K32" s="107" t="s">
        <v>58</v>
      </c>
      <c r="L32" s="95">
        <f>L33-L35</f>
        <v>33542078</v>
      </c>
      <c r="M32" s="95">
        <f>M33-M35</f>
        <v>4457922</v>
      </c>
      <c r="N32" s="95">
        <f>N33-N35</f>
        <v>-50000000</v>
      </c>
      <c r="O32" s="63"/>
      <c r="P32" s="56"/>
    </row>
    <row r="33" spans="1:17" s="51" customFormat="1" ht="42" x14ac:dyDescent="0.3">
      <c r="A33" s="96" t="s">
        <v>135</v>
      </c>
      <c r="B33" s="68" t="s">
        <v>31</v>
      </c>
      <c r="C33" s="97" t="s">
        <v>235</v>
      </c>
      <c r="D33" s="108" t="s">
        <v>193</v>
      </c>
      <c r="E33" s="108" t="s">
        <v>32</v>
      </c>
      <c r="F33" s="108" t="s">
        <v>33</v>
      </c>
      <c r="G33" s="108" t="s">
        <v>34</v>
      </c>
      <c r="H33" s="108" t="s">
        <v>34</v>
      </c>
      <c r="I33" s="108" t="s">
        <v>34</v>
      </c>
      <c r="J33" s="108" t="s">
        <v>35</v>
      </c>
      <c r="K33" s="108" t="s">
        <v>36</v>
      </c>
      <c r="L33" s="98">
        <f>L34</f>
        <v>195542078</v>
      </c>
      <c r="M33" s="98">
        <f>M34</f>
        <v>200000000</v>
      </c>
      <c r="N33" s="98">
        <f>N34</f>
        <v>150000000</v>
      </c>
      <c r="O33" s="58"/>
    </row>
    <row r="34" spans="1:17" s="51" customFormat="1" ht="42" x14ac:dyDescent="0.3">
      <c r="A34" s="96"/>
      <c r="B34" s="68" t="s">
        <v>39</v>
      </c>
      <c r="C34" s="97" t="s">
        <v>228</v>
      </c>
      <c r="D34" s="108" t="s">
        <v>193</v>
      </c>
      <c r="E34" s="108" t="s">
        <v>32</v>
      </c>
      <c r="F34" s="108" t="s">
        <v>33</v>
      </c>
      <c r="G34" s="108" t="s">
        <v>34</v>
      </c>
      <c r="H34" s="108" t="s">
        <v>34</v>
      </c>
      <c r="I34" s="108" t="s">
        <v>227</v>
      </c>
      <c r="J34" s="108" t="s">
        <v>35</v>
      </c>
      <c r="K34" s="108" t="s">
        <v>40</v>
      </c>
      <c r="L34" s="98">
        <f>191504674.69+4037403.31</f>
        <v>195542078</v>
      </c>
      <c r="M34" s="98">
        <v>200000000</v>
      </c>
      <c r="N34" s="98">
        <v>150000000</v>
      </c>
      <c r="O34" s="58"/>
      <c r="P34" s="55"/>
    </row>
    <row r="35" spans="1:17" s="51" customFormat="1" ht="42" x14ac:dyDescent="0.3">
      <c r="A35" s="96" t="s">
        <v>136</v>
      </c>
      <c r="B35" s="68" t="s">
        <v>42</v>
      </c>
      <c r="C35" s="97" t="s">
        <v>43</v>
      </c>
      <c r="D35" s="108" t="s">
        <v>193</v>
      </c>
      <c r="E35" s="108" t="s">
        <v>32</v>
      </c>
      <c r="F35" s="108" t="s">
        <v>33</v>
      </c>
      <c r="G35" s="108" t="s">
        <v>34</v>
      </c>
      <c r="H35" s="108" t="s">
        <v>34</v>
      </c>
      <c r="I35" s="108" t="s">
        <v>34</v>
      </c>
      <c r="J35" s="108" t="s">
        <v>35</v>
      </c>
      <c r="K35" s="108" t="s">
        <v>44</v>
      </c>
      <c r="L35" s="98">
        <f>L36</f>
        <v>162000000</v>
      </c>
      <c r="M35" s="98">
        <f>M36</f>
        <v>195542078</v>
      </c>
      <c r="N35" s="98">
        <f>N36</f>
        <v>200000000</v>
      </c>
      <c r="O35" s="58"/>
    </row>
    <row r="36" spans="1:17" s="51" customFormat="1" ht="42" x14ac:dyDescent="0.3">
      <c r="A36" s="96"/>
      <c r="B36" s="68" t="s">
        <v>46</v>
      </c>
      <c r="C36" s="97" t="s">
        <v>229</v>
      </c>
      <c r="D36" s="108" t="s">
        <v>193</v>
      </c>
      <c r="E36" s="108" t="s">
        <v>32</v>
      </c>
      <c r="F36" s="108" t="s">
        <v>33</v>
      </c>
      <c r="G36" s="108" t="s">
        <v>34</v>
      </c>
      <c r="H36" s="108" t="s">
        <v>34</v>
      </c>
      <c r="I36" s="108" t="s">
        <v>227</v>
      </c>
      <c r="J36" s="108" t="s">
        <v>35</v>
      </c>
      <c r="K36" s="108" t="s">
        <v>47</v>
      </c>
      <c r="L36" s="98">
        <v>162000000</v>
      </c>
      <c r="M36" s="98">
        <f>L34</f>
        <v>195542078</v>
      </c>
      <c r="N36" s="98">
        <v>200000000</v>
      </c>
      <c r="O36" s="58"/>
      <c r="P36" s="55"/>
    </row>
    <row r="37" spans="1:17" s="54" customFormat="1" ht="42" x14ac:dyDescent="0.3">
      <c r="A37" s="92" t="s">
        <v>137</v>
      </c>
      <c r="B37" s="93" t="s">
        <v>117</v>
      </c>
      <c r="C37" s="94" t="s">
        <v>222</v>
      </c>
      <c r="D37" s="107" t="s">
        <v>193</v>
      </c>
      <c r="E37" s="107" t="s">
        <v>32</v>
      </c>
      <c r="F37" s="107" t="s">
        <v>50</v>
      </c>
      <c r="G37" s="107" t="s">
        <v>34</v>
      </c>
      <c r="H37" s="107" t="s">
        <v>34</v>
      </c>
      <c r="I37" s="107" t="s">
        <v>34</v>
      </c>
      <c r="J37" s="107" t="s">
        <v>35</v>
      </c>
      <c r="K37" s="107" t="s">
        <v>58</v>
      </c>
      <c r="L37" s="95">
        <f>L38-L40</f>
        <v>0</v>
      </c>
      <c r="M37" s="95">
        <f>M38-M40</f>
        <v>0</v>
      </c>
      <c r="N37" s="95">
        <f>N38-N40</f>
        <v>0</v>
      </c>
      <c r="O37" s="63"/>
    </row>
    <row r="38" spans="1:17" s="51" customFormat="1" ht="42" x14ac:dyDescent="0.3">
      <c r="A38" s="96" t="s">
        <v>138</v>
      </c>
      <c r="B38" s="68" t="s">
        <v>49</v>
      </c>
      <c r="C38" s="97" t="s">
        <v>236</v>
      </c>
      <c r="D38" s="108" t="s">
        <v>193</v>
      </c>
      <c r="E38" s="108" t="s">
        <v>32</v>
      </c>
      <c r="F38" s="108" t="s">
        <v>50</v>
      </c>
      <c r="G38" s="108" t="s">
        <v>32</v>
      </c>
      <c r="H38" s="120" t="str">
        <f>IF(G38&gt;=0,G38,-G38)</f>
        <v>01</v>
      </c>
      <c r="I38" s="108" t="s">
        <v>34</v>
      </c>
      <c r="J38" s="108" t="s">
        <v>35</v>
      </c>
      <c r="K38" s="108" t="s">
        <v>36</v>
      </c>
      <c r="L38" s="98">
        <v>0</v>
      </c>
      <c r="M38" s="98">
        <f>M39</f>
        <v>0</v>
      </c>
      <c r="N38" s="98">
        <f>N39</f>
        <v>0</v>
      </c>
      <c r="O38" s="58"/>
    </row>
    <row r="39" spans="1:17" s="51" customFormat="1" ht="55.8" x14ac:dyDescent="0.3">
      <c r="A39" s="96"/>
      <c r="B39" s="68" t="s">
        <v>52</v>
      </c>
      <c r="C39" s="97" t="s">
        <v>230</v>
      </c>
      <c r="D39" s="108" t="s">
        <v>193</v>
      </c>
      <c r="E39" s="108" t="s">
        <v>32</v>
      </c>
      <c r="F39" s="108" t="s">
        <v>50</v>
      </c>
      <c r="G39" s="108" t="s">
        <v>32</v>
      </c>
      <c r="H39" s="108" t="s">
        <v>34</v>
      </c>
      <c r="I39" s="108" t="s">
        <v>227</v>
      </c>
      <c r="J39" s="108" t="s">
        <v>35</v>
      </c>
      <c r="K39" s="108" t="s">
        <v>40</v>
      </c>
      <c r="L39" s="98">
        <v>0</v>
      </c>
      <c r="M39" s="98">
        <v>0</v>
      </c>
      <c r="N39" s="98">
        <v>0</v>
      </c>
      <c r="O39" s="58"/>
      <c r="P39" s="55"/>
    </row>
    <row r="40" spans="1:17" s="51" customFormat="1" ht="55.8" x14ac:dyDescent="0.3">
      <c r="A40" s="96" t="s">
        <v>139</v>
      </c>
      <c r="B40" s="68" t="s">
        <v>54</v>
      </c>
      <c r="C40" s="97" t="s">
        <v>221</v>
      </c>
      <c r="D40" s="108" t="s">
        <v>193</v>
      </c>
      <c r="E40" s="108" t="s">
        <v>32</v>
      </c>
      <c r="F40" s="108" t="s">
        <v>50</v>
      </c>
      <c r="G40" s="108" t="s">
        <v>32</v>
      </c>
      <c r="H40" s="108" t="s">
        <v>34</v>
      </c>
      <c r="I40" s="108" t="s">
        <v>34</v>
      </c>
      <c r="J40" s="108" t="s">
        <v>35</v>
      </c>
      <c r="K40" s="108" t="s">
        <v>44</v>
      </c>
      <c r="L40" s="98">
        <f>L41</f>
        <v>0</v>
      </c>
      <c r="M40" s="98">
        <v>0</v>
      </c>
      <c r="N40" s="98">
        <f>N41</f>
        <v>0</v>
      </c>
      <c r="O40" s="58"/>
    </row>
    <row r="41" spans="1:17" s="51" customFormat="1" ht="55.8" x14ac:dyDescent="0.3">
      <c r="A41" s="96"/>
      <c r="B41" s="68" t="s">
        <v>56</v>
      </c>
      <c r="C41" s="97" t="s">
        <v>231</v>
      </c>
      <c r="D41" s="108" t="s">
        <v>193</v>
      </c>
      <c r="E41" s="108" t="s">
        <v>32</v>
      </c>
      <c r="F41" s="108" t="s">
        <v>50</v>
      </c>
      <c r="G41" s="108" t="s">
        <v>32</v>
      </c>
      <c r="H41" s="108" t="s">
        <v>34</v>
      </c>
      <c r="I41" s="108" t="s">
        <v>227</v>
      </c>
      <c r="J41" s="108" t="s">
        <v>35</v>
      </c>
      <c r="K41" s="108" t="s">
        <v>47</v>
      </c>
      <c r="L41" s="98">
        <v>0</v>
      </c>
      <c r="M41" s="98">
        <v>0</v>
      </c>
      <c r="N41" s="98">
        <v>0</v>
      </c>
      <c r="O41" s="58"/>
    </row>
    <row r="42" spans="1:17" s="54" customFormat="1" ht="28.2" x14ac:dyDescent="0.3">
      <c r="A42" s="73" t="s">
        <v>205</v>
      </c>
      <c r="B42" s="93" t="s">
        <v>59</v>
      </c>
      <c r="C42" s="94" t="s">
        <v>60</v>
      </c>
      <c r="D42" s="107" t="s">
        <v>58</v>
      </c>
      <c r="E42" s="107" t="s">
        <v>32</v>
      </c>
      <c r="F42" s="107" t="s">
        <v>61</v>
      </c>
      <c r="G42" s="107" t="s">
        <v>34</v>
      </c>
      <c r="H42" s="108" t="s">
        <v>34</v>
      </c>
      <c r="I42" s="107" t="s">
        <v>34</v>
      </c>
      <c r="J42" s="107" t="s">
        <v>35</v>
      </c>
      <c r="K42" s="107" t="s">
        <v>58</v>
      </c>
      <c r="L42" s="99">
        <f>(L43-L47)*(-1)</f>
        <v>219886187.35999966</v>
      </c>
      <c r="M42" s="99">
        <f>(M43-M47)*(-1)</f>
        <v>58887900.348204613</v>
      </c>
      <c r="N42" s="99">
        <f>(N43-N47)*(-1)</f>
        <v>166035169.24789476</v>
      </c>
      <c r="O42" s="63"/>
      <c r="P42" s="56">
        <v>133000000</v>
      </c>
      <c r="Q42" s="56">
        <f>L42-P42</f>
        <v>86886187.359999657</v>
      </c>
    </row>
    <row r="43" spans="1:17" s="51" customFormat="1" ht="15.6" x14ac:dyDescent="0.3">
      <c r="A43" s="100" t="s">
        <v>206</v>
      </c>
      <c r="B43" s="68" t="s">
        <v>64</v>
      </c>
      <c r="C43" s="97" t="s">
        <v>65</v>
      </c>
      <c r="D43" s="108" t="s">
        <v>58</v>
      </c>
      <c r="E43" s="108" t="s">
        <v>32</v>
      </c>
      <c r="F43" s="108" t="s">
        <v>61</v>
      </c>
      <c r="G43" s="108" t="s">
        <v>34</v>
      </c>
      <c r="H43" s="108" t="s">
        <v>34</v>
      </c>
      <c r="I43" s="108" t="s">
        <v>34</v>
      </c>
      <c r="J43" s="108" t="s">
        <v>35</v>
      </c>
      <c r="K43" s="108" t="s">
        <v>66</v>
      </c>
      <c r="L43" s="98">
        <f>L44</f>
        <v>3158616542.6100001</v>
      </c>
      <c r="M43" s="98">
        <f t="shared" ref="M43:N45" si="3">M44</f>
        <v>3028299470.4300003</v>
      </c>
      <c r="N43" s="98">
        <f t="shared" si="3"/>
        <v>3032986634.4299998</v>
      </c>
      <c r="O43" s="58"/>
      <c r="P43" s="55"/>
    </row>
    <row r="44" spans="1:17" s="51" customFormat="1" ht="28.2" x14ac:dyDescent="0.3">
      <c r="A44" s="85"/>
      <c r="B44" s="68" t="s">
        <v>68</v>
      </c>
      <c r="C44" s="97" t="s">
        <v>69</v>
      </c>
      <c r="D44" s="108" t="s">
        <v>58</v>
      </c>
      <c r="E44" s="108" t="s">
        <v>32</v>
      </c>
      <c r="F44" s="108" t="s">
        <v>61</v>
      </c>
      <c r="G44" s="108" t="s">
        <v>33</v>
      </c>
      <c r="H44" s="108" t="s">
        <v>34</v>
      </c>
      <c r="I44" s="108" t="s">
        <v>34</v>
      </c>
      <c r="J44" s="108" t="s">
        <v>35</v>
      </c>
      <c r="K44" s="108" t="s">
        <v>66</v>
      </c>
      <c r="L44" s="98">
        <f>L45</f>
        <v>3158616542.6100001</v>
      </c>
      <c r="M44" s="98">
        <f t="shared" si="3"/>
        <v>3028299470.4300003</v>
      </c>
      <c r="N44" s="98">
        <f t="shared" si="3"/>
        <v>3032986634.4299998</v>
      </c>
      <c r="O44" s="58"/>
    </row>
    <row r="45" spans="1:17" s="51" customFormat="1" ht="28.2" x14ac:dyDescent="0.3">
      <c r="A45" s="85"/>
      <c r="B45" s="68" t="s">
        <v>71</v>
      </c>
      <c r="C45" s="97" t="s">
        <v>72</v>
      </c>
      <c r="D45" s="108" t="s">
        <v>58</v>
      </c>
      <c r="E45" s="108" t="s">
        <v>32</v>
      </c>
      <c r="F45" s="108" t="s">
        <v>61</v>
      </c>
      <c r="G45" s="108" t="s">
        <v>33</v>
      </c>
      <c r="H45" s="108" t="s">
        <v>32</v>
      </c>
      <c r="I45" s="108" t="s">
        <v>34</v>
      </c>
      <c r="J45" s="108" t="s">
        <v>35</v>
      </c>
      <c r="K45" s="108" t="s">
        <v>73</v>
      </c>
      <c r="L45" s="98">
        <f>L46</f>
        <v>3158616542.6100001</v>
      </c>
      <c r="M45" s="98">
        <f t="shared" si="3"/>
        <v>3028299470.4300003</v>
      </c>
      <c r="N45" s="98">
        <f t="shared" si="3"/>
        <v>3032986634.4299998</v>
      </c>
      <c r="O45" s="58"/>
    </row>
    <row r="46" spans="1:17" s="51" customFormat="1" ht="28.2" x14ac:dyDescent="0.3">
      <c r="A46" s="85"/>
      <c r="B46" s="68" t="s">
        <v>75</v>
      </c>
      <c r="C46" s="97" t="s">
        <v>232</v>
      </c>
      <c r="D46" s="108" t="s">
        <v>58</v>
      </c>
      <c r="E46" s="108" t="s">
        <v>32</v>
      </c>
      <c r="F46" s="108" t="s">
        <v>61</v>
      </c>
      <c r="G46" s="108" t="s">
        <v>33</v>
      </c>
      <c r="H46" s="108" t="s">
        <v>32</v>
      </c>
      <c r="I46" s="108" t="s">
        <v>227</v>
      </c>
      <c r="J46" s="108" t="s">
        <v>35</v>
      </c>
      <c r="K46" s="108" t="s">
        <v>73</v>
      </c>
      <c r="L46" s="98">
        <f>L15+L33+L38+L62</f>
        <v>3158616542.6100001</v>
      </c>
      <c r="M46" s="98">
        <f>M15+M33+M38+M62</f>
        <v>3028299470.4300003</v>
      </c>
      <c r="N46" s="98">
        <f t="shared" ref="N46" si="4">N15+N33+N38+N62</f>
        <v>3032986634.4299998</v>
      </c>
      <c r="O46" s="58"/>
      <c r="P46" s="55"/>
    </row>
    <row r="47" spans="1:17" s="51" customFormat="1" ht="15.6" x14ac:dyDescent="0.3">
      <c r="A47" s="85" t="s">
        <v>207</v>
      </c>
      <c r="B47" s="68" t="s">
        <v>77</v>
      </c>
      <c r="C47" s="97" t="s">
        <v>78</v>
      </c>
      <c r="D47" s="108" t="s">
        <v>58</v>
      </c>
      <c r="E47" s="108" t="s">
        <v>32</v>
      </c>
      <c r="F47" s="108" t="s">
        <v>61</v>
      </c>
      <c r="G47" s="108" t="s">
        <v>34</v>
      </c>
      <c r="H47" s="108" t="s">
        <v>34</v>
      </c>
      <c r="I47" s="108" t="s">
        <v>34</v>
      </c>
      <c r="J47" s="108" t="s">
        <v>35</v>
      </c>
      <c r="K47" s="108" t="s">
        <v>79</v>
      </c>
      <c r="L47" s="98">
        <f>L48</f>
        <v>3378502729.9699998</v>
      </c>
      <c r="M47" s="98">
        <f t="shared" ref="M47:N49" si="5">M48</f>
        <v>3087187370.7782049</v>
      </c>
      <c r="N47" s="98">
        <f t="shared" si="5"/>
        <v>3199021803.6778946</v>
      </c>
      <c r="O47" s="58"/>
    </row>
    <row r="48" spans="1:17" s="51" customFormat="1" ht="28.2" x14ac:dyDescent="0.3">
      <c r="A48" s="85"/>
      <c r="B48" s="68" t="s">
        <v>81</v>
      </c>
      <c r="C48" s="97" t="s">
        <v>82</v>
      </c>
      <c r="D48" s="108" t="s">
        <v>58</v>
      </c>
      <c r="E48" s="108" t="s">
        <v>32</v>
      </c>
      <c r="F48" s="108" t="s">
        <v>61</v>
      </c>
      <c r="G48" s="108" t="s">
        <v>33</v>
      </c>
      <c r="H48" s="108" t="s">
        <v>34</v>
      </c>
      <c r="I48" s="108" t="s">
        <v>34</v>
      </c>
      <c r="J48" s="108" t="s">
        <v>35</v>
      </c>
      <c r="K48" s="108" t="s">
        <v>79</v>
      </c>
      <c r="L48" s="98">
        <f>L49</f>
        <v>3378502729.9699998</v>
      </c>
      <c r="M48" s="98">
        <f t="shared" si="5"/>
        <v>3087187370.7782049</v>
      </c>
      <c r="N48" s="98">
        <f t="shared" si="5"/>
        <v>3199021803.6778946</v>
      </c>
      <c r="O48" s="58"/>
    </row>
    <row r="49" spans="1:16" s="51" customFormat="1" ht="28.2" x14ac:dyDescent="0.3">
      <c r="A49" s="85"/>
      <c r="B49" s="68" t="s">
        <v>84</v>
      </c>
      <c r="C49" s="97" t="s">
        <v>85</v>
      </c>
      <c r="D49" s="108" t="s">
        <v>58</v>
      </c>
      <c r="E49" s="108" t="s">
        <v>32</v>
      </c>
      <c r="F49" s="108" t="s">
        <v>61</v>
      </c>
      <c r="G49" s="108" t="s">
        <v>33</v>
      </c>
      <c r="H49" s="108" t="s">
        <v>32</v>
      </c>
      <c r="I49" s="108" t="s">
        <v>34</v>
      </c>
      <c r="J49" s="108" t="s">
        <v>35</v>
      </c>
      <c r="K49" s="108" t="s">
        <v>86</v>
      </c>
      <c r="L49" s="98">
        <f>L50</f>
        <v>3378502729.9699998</v>
      </c>
      <c r="M49" s="98">
        <f>M50</f>
        <v>3087187370.7782049</v>
      </c>
      <c r="N49" s="98">
        <f t="shared" si="5"/>
        <v>3199021803.6778946</v>
      </c>
      <c r="O49" s="58"/>
    </row>
    <row r="50" spans="1:16" s="51" customFormat="1" ht="28.2" x14ac:dyDescent="0.3">
      <c r="A50" s="85"/>
      <c r="B50" s="68" t="s">
        <v>88</v>
      </c>
      <c r="C50" s="97" t="s">
        <v>233</v>
      </c>
      <c r="D50" s="108" t="s">
        <v>58</v>
      </c>
      <c r="E50" s="108" t="s">
        <v>32</v>
      </c>
      <c r="F50" s="108" t="s">
        <v>61</v>
      </c>
      <c r="G50" s="108" t="s">
        <v>33</v>
      </c>
      <c r="H50" s="108" t="s">
        <v>32</v>
      </c>
      <c r="I50" s="108" t="s">
        <v>227</v>
      </c>
      <c r="J50" s="108" t="s">
        <v>35</v>
      </c>
      <c r="K50" s="108" t="s">
        <v>86</v>
      </c>
      <c r="L50" s="98">
        <f>L19+L35+L40</f>
        <v>3378502729.9699998</v>
      </c>
      <c r="M50" s="98">
        <f>M19+M35+M40</f>
        <v>3087187370.7782049</v>
      </c>
      <c r="N50" s="98">
        <f t="shared" ref="N50" si="6">N19+N35+N40</f>
        <v>3199021803.6778946</v>
      </c>
      <c r="O50" s="58"/>
      <c r="P50" s="55"/>
    </row>
    <row r="51" spans="1:16" s="54" customFormat="1" ht="28.2" x14ac:dyDescent="0.3">
      <c r="A51" s="73" t="s">
        <v>140</v>
      </c>
      <c r="B51" s="93" t="s">
        <v>124</v>
      </c>
      <c r="C51" s="94" t="s">
        <v>125</v>
      </c>
      <c r="D51" s="107" t="s">
        <v>193</v>
      </c>
      <c r="E51" s="107" t="s">
        <v>32</v>
      </c>
      <c r="F51" s="107" t="s">
        <v>90</v>
      </c>
      <c r="G51" s="107" t="s">
        <v>34</v>
      </c>
      <c r="H51" s="120" t="str">
        <f>IF(G51&gt;=0,G51,-G51)</f>
        <v>00</v>
      </c>
      <c r="I51" s="107" t="s">
        <v>34</v>
      </c>
      <c r="J51" s="107" t="s">
        <v>35</v>
      </c>
      <c r="K51" s="107" t="s">
        <v>58</v>
      </c>
      <c r="L51" s="95">
        <f>L59</f>
        <v>0</v>
      </c>
      <c r="M51" s="95">
        <f t="shared" ref="M51:N51" si="7">M59</f>
        <v>0</v>
      </c>
      <c r="N51" s="95">
        <f t="shared" si="7"/>
        <v>0</v>
      </c>
      <c r="O51" s="63"/>
    </row>
    <row r="52" spans="1:16" s="54" customFormat="1" ht="42" x14ac:dyDescent="0.3">
      <c r="A52" s="85" t="s">
        <v>145</v>
      </c>
      <c r="B52" s="93" t="s">
        <v>95</v>
      </c>
      <c r="C52" s="94" t="s">
        <v>96</v>
      </c>
      <c r="D52" s="107" t="s">
        <v>193</v>
      </c>
      <c r="E52" s="107" t="s">
        <v>32</v>
      </c>
      <c r="F52" s="107" t="s">
        <v>90</v>
      </c>
      <c r="G52" s="107" t="s">
        <v>97</v>
      </c>
      <c r="H52" s="108" t="s">
        <v>34</v>
      </c>
      <c r="I52" s="107" t="s">
        <v>34</v>
      </c>
      <c r="J52" s="107" t="s">
        <v>35</v>
      </c>
      <c r="K52" s="107" t="s">
        <v>58</v>
      </c>
      <c r="L52" s="95">
        <f>L53</f>
        <v>0</v>
      </c>
      <c r="M52" s="95"/>
      <c r="N52" s="95"/>
      <c r="O52" s="63"/>
    </row>
    <row r="53" spans="1:16" s="51" customFormat="1" ht="124.8" x14ac:dyDescent="0.3">
      <c r="A53" s="85"/>
      <c r="B53" s="68" t="s">
        <v>99</v>
      </c>
      <c r="C53" s="97" t="s">
        <v>100</v>
      </c>
      <c r="D53" s="108" t="s">
        <v>193</v>
      </c>
      <c r="E53" s="108" t="s">
        <v>32</v>
      </c>
      <c r="F53" s="108" t="s">
        <v>90</v>
      </c>
      <c r="G53" s="108" t="s">
        <v>97</v>
      </c>
      <c r="H53" s="108" t="s">
        <v>34</v>
      </c>
      <c r="I53" s="108" t="s">
        <v>34</v>
      </c>
      <c r="J53" s="108" t="s">
        <v>35</v>
      </c>
      <c r="K53" s="108" t="s">
        <v>44</v>
      </c>
      <c r="L53" s="98">
        <f>L54</f>
        <v>0</v>
      </c>
      <c r="M53" s="98"/>
      <c r="N53" s="98"/>
      <c r="O53" s="58"/>
    </row>
    <row r="54" spans="1:16" s="51" customFormat="1" ht="124.8" x14ac:dyDescent="0.3">
      <c r="A54" s="85"/>
      <c r="B54" s="68" t="s">
        <v>102</v>
      </c>
      <c r="C54" s="97" t="s">
        <v>237</v>
      </c>
      <c r="D54" s="108" t="s">
        <v>193</v>
      </c>
      <c r="E54" s="108" t="s">
        <v>32</v>
      </c>
      <c r="F54" s="108" t="s">
        <v>90</v>
      </c>
      <c r="G54" s="108" t="s">
        <v>97</v>
      </c>
      <c r="H54" s="108" t="s">
        <v>34</v>
      </c>
      <c r="I54" s="108" t="s">
        <v>227</v>
      </c>
      <c r="J54" s="108" t="s">
        <v>35</v>
      </c>
      <c r="K54" s="108" t="s">
        <v>47</v>
      </c>
      <c r="L54" s="98"/>
      <c r="M54" s="98"/>
      <c r="N54" s="98"/>
      <c r="O54" s="58"/>
    </row>
    <row r="55" spans="1:16" s="54" customFormat="1" ht="42" x14ac:dyDescent="0.3">
      <c r="A55" s="85" t="s">
        <v>145</v>
      </c>
      <c r="B55" s="93" t="s">
        <v>118</v>
      </c>
      <c r="C55" s="94" t="s">
        <v>119</v>
      </c>
      <c r="D55" s="107" t="s">
        <v>193</v>
      </c>
      <c r="E55" s="107" t="s">
        <v>32</v>
      </c>
      <c r="F55" s="107" t="s">
        <v>90</v>
      </c>
      <c r="G55" s="107" t="s">
        <v>61</v>
      </c>
      <c r="H55" s="107" t="s">
        <v>34</v>
      </c>
      <c r="I55" s="107" t="s">
        <v>34</v>
      </c>
      <c r="J55" s="107" t="s">
        <v>35</v>
      </c>
      <c r="K55" s="107" t="s">
        <v>58</v>
      </c>
      <c r="L55" s="95">
        <f>L56-L58</f>
        <v>0</v>
      </c>
      <c r="M55" s="95"/>
      <c r="N55" s="95"/>
      <c r="O55" s="63"/>
    </row>
    <row r="56" spans="1:16" s="51" customFormat="1" ht="42" x14ac:dyDescent="0.3">
      <c r="A56" s="85" t="s">
        <v>145</v>
      </c>
      <c r="B56" s="68" t="s">
        <v>120</v>
      </c>
      <c r="C56" s="97" t="s">
        <v>123</v>
      </c>
      <c r="D56" s="108" t="s">
        <v>193</v>
      </c>
      <c r="E56" s="108" t="s">
        <v>32</v>
      </c>
      <c r="F56" s="108" t="s">
        <v>90</v>
      </c>
      <c r="G56" s="108" t="s">
        <v>61</v>
      </c>
      <c r="H56" s="108" t="s">
        <v>34</v>
      </c>
      <c r="I56" s="108" t="s">
        <v>34</v>
      </c>
      <c r="J56" s="108" t="s">
        <v>35</v>
      </c>
      <c r="K56" s="108" t="s">
        <v>79</v>
      </c>
      <c r="L56" s="98">
        <f>L57</f>
        <v>0</v>
      </c>
      <c r="M56" s="98"/>
      <c r="N56" s="98"/>
      <c r="O56" s="58"/>
    </row>
    <row r="57" spans="1:16" s="51" customFormat="1" ht="55.8" x14ac:dyDescent="0.3">
      <c r="A57" s="85"/>
      <c r="B57" s="68" t="s">
        <v>104</v>
      </c>
      <c r="C57" s="97" t="s">
        <v>238</v>
      </c>
      <c r="D57" s="108" t="s">
        <v>193</v>
      </c>
      <c r="E57" s="108" t="s">
        <v>32</v>
      </c>
      <c r="F57" s="108" t="s">
        <v>90</v>
      </c>
      <c r="G57" s="108" t="s">
        <v>61</v>
      </c>
      <c r="H57" s="108" t="s">
        <v>32</v>
      </c>
      <c r="I57" s="108" t="s">
        <v>227</v>
      </c>
      <c r="J57" s="108" t="s">
        <v>35</v>
      </c>
      <c r="K57" s="108" t="s">
        <v>108</v>
      </c>
      <c r="L57" s="98">
        <v>0</v>
      </c>
      <c r="M57" s="98"/>
      <c r="N57" s="98"/>
      <c r="O57" s="58"/>
    </row>
    <row r="58" spans="1:16" s="51" customFormat="1" ht="42" x14ac:dyDescent="0.3">
      <c r="A58" s="85" t="s">
        <v>203</v>
      </c>
      <c r="B58" s="68" t="s">
        <v>122</v>
      </c>
      <c r="C58" s="97" t="s">
        <v>121</v>
      </c>
      <c r="D58" s="108" t="s">
        <v>193</v>
      </c>
      <c r="E58" s="108" t="s">
        <v>32</v>
      </c>
      <c r="F58" s="108" t="s">
        <v>90</v>
      </c>
      <c r="G58" s="108" t="s">
        <v>61</v>
      </c>
      <c r="H58" s="108" t="s">
        <v>34</v>
      </c>
      <c r="I58" s="108" t="s">
        <v>34</v>
      </c>
      <c r="J58" s="108" t="s">
        <v>35</v>
      </c>
      <c r="K58" s="108" t="s">
        <v>66</v>
      </c>
      <c r="L58" s="98">
        <f>L60</f>
        <v>0</v>
      </c>
      <c r="M58" s="98"/>
      <c r="N58" s="98"/>
      <c r="O58" s="58"/>
    </row>
    <row r="59" spans="1:16" s="51" customFormat="1" ht="28.2" x14ac:dyDescent="0.3">
      <c r="A59" s="85"/>
      <c r="B59" s="68"/>
      <c r="C59" s="94" t="s">
        <v>216</v>
      </c>
      <c r="D59" s="107" t="s">
        <v>193</v>
      </c>
      <c r="E59" s="107" t="s">
        <v>32</v>
      </c>
      <c r="F59" s="107" t="s">
        <v>90</v>
      </c>
      <c r="G59" s="107" t="s">
        <v>217</v>
      </c>
      <c r="H59" s="107" t="s">
        <v>34</v>
      </c>
      <c r="I59" s="107" t="s">
        <v>34</v>
      </c>
      <c r="J59" s="107" t="s">
        <v>35</v>
      </c>
      <c r="K59" s="107" t="s">
        <v>58</v>
      </c>
      <c r="L59" s="95">
        <f>L61</f>
        <v>0</v>
      </c>
      <c r="M59" s="95">
        <f t="shared" ref="M59:N59" si="8">M61</f>
        <v>0</v>
      </c>
      <c r="N59" s="95">
        <f t="shared" si="8"/>
        <v>0</v>
      </c>
      <c r="O59" s="58"/>
    </row>
    <row r="60" spans="1:16" s="51" customFormat="1" ht="55.8" x14ac:dyDescent="0.3">
      <c r="A60" s="85"/>
      <c r="B60" s="68" t="s">
        <v>107</v>
      </c>
      <c r="C60" s="97" t="s">
        <v>239</v>
      </c>
      <c r="D60" s="108" t="s">
        <v>193</v>
      </c>
      <c r="E60" s="108" t="s">
        <v>32</v>
      </c>
      <c r="F60" s="108" t="s">
        <v>90</v>
      </c>
      <c r="G60" s="108" t="s">
        <v>61</v>
      </c>
      <c r="H60" s="108" t="s">
        <v>32</v>
      </c>
      <c r="I60" s="108" t="s">
        <v>227</v>
      </c>
      <c r="J60" s="108" t="s">
        <v>35</v>
      </c>
      <c r="K60" s="108" t="s">
        <v>105</v>
      </c>
      <c r="L60" s="98">
        <v>0</v>
      </c>
      <c r="M60" s="98"/>
      <c r="N60" s="98"/>
      <c r="O60" s="58"/>
    </row>
    <row r="61" spans="1:16" s="51" customFormat="1" ht="111" x14ac:dyDescent="0.3">
      <c r="A61" s="85"/>
      <c r="B61" s="68"/>
      <c r="C61" s="97" t="s">
        <v>240</v>
      </c>
      <c r="D61" s="108" t="s">
        <v>193</v>
      </c>
      <c r="E61" s="108" t="s">
        <v>32</v>
      </c>
      <c r="F61" s="108" t="s">
        <v>90</v>
      </c>
      <c r="G61" s="108" t="s">
        <v>217</v>
      </c>
      <c r="H61" s="108" t="s">
        <v>33</v>
      </c>
      <c r="I61" s="108" t="s">
        <v>34</v>
      </c>
      <c r="J61" s="108" t="s">
        <v>35</v>
      </c>
      <c r="K61" s="108" t="s">
        <v>66</v>
      </c>
      <c r="L61" s="98">
        <f>L62</f>
        <v>0</v>
      </c>
      <c r="M61" s="98">
        <f t="shared" ref="M61:N61" si="9">M62</f>
        <v>0</v>
      </c>
      <c r="N61" s="98">
        <f t="shared" si="9"/>
        <v>0</v>
      </c>
      <c r="O61" s="58"/>
    </row>
    <row r="62" spans="1:16" s="51" customFormat="1" ht="221.4" x14ac:dyDescent="0.3">
      <c r="A62" s="85"/>
      <c r="B62" s="68"/>
      <c r="C62" s="97" t="s">
        <v>234</v>
      </c>
      <c r="D62" s="108" t="s">
        <v>193</v>
      </c>
      <c r="E62" s="108" t="s">
        <v>32</v>
      </c>
      <c r="F62" s="108" t="s">
        <v>90</v>
      </c>
      <c r="G62" s="108" t="s">
        <v>217</v>
      </c>
      <c r="H62" s="108" t="s">
        <v>33</v>
      </c>
      <c r="I62" s="108" t="s">
        <v>227</v>
      </c>
      <c r="J62" s="108" t="s">
        <v>35</v>
      </c>
      <c r="K62" s="108" t="s">
        <v>218</v>
      </c>
      <c r="L62" s="98">
        <v>0</v>
      </c>
      <c r="M62" s="98">
        <v>0</v>
      </c>
      <c r="N62" s="98">
        <v>0</v>
      </c>
      <c r="O62" s="58"/>
    </row>
    <row r="63" spans="1:16" s="54" customFormat="1" ht="28.2" x14ac:dyDescent="0.3">
      <c r="A63" s="73"/>
      <c r="B63" s="93" t="s">
        <v>110</v>
      </c>
      <c r="C63" s="94" t="s">
        <v>111</v>
      </c>
      <c r="D63" s="107" t="s">
        <v>58</v>
      </c>
      <c r="E63" s="107" t="s">
        <v>32</v>
      </c>
      <c r="F63" s="107" t="s">
        <v>34</v>
      </c>
      <c r="G63" s="107" t="s">
        <v>34</v>
      </c>
      <c r="H63" s="107" t="s">
        <v>34</v>
      </c>
      <c r="I63" s="107" t="s">
        <v>34</v>
      </c>
      <c r="J63" s="107" t="s">
        <v>35</v>
      </c>
      <c r="K63" s="107" t="s">
        <v>58</v>
      </c>
      <c r="L63" s="95">
        <f>L32+L37+L42+L51</f>
        <v>253428265.35999966</v>
      </c>
      <c r="M63" s="95">
        <f>M32+M37+M42+M51</f>
        <v>63345822.348204613</v>
      </c>
      <c r="N63" s="95">
        <f>N32+N37+N42+N51</f>
        <v>116035169.24789476</v>
      </c>
      <c r="O63" s="58"/>
    </row>
    <row r="64" spans="1:16" s="51" customFormat="1" ht="13.8" x14ac:dyDescent="0.25">
      <c r="A64" s="67"/>
      <c r="B64" s="68"/>
      <c r="C64" s="69"/>
      <c r="D64" s="104"/>
      <c r="E64" s="104"/>
      <c r="F64" s="104"/>
      <c r="G64" s="104"/>
      <c r="H64" s="104"/>
      <c r="I64" s="104"/>
      <c r="J64" s="104"/>
      <c r="K64" s="104"/>
      <c r="L64" s="67"/>
      <c r="M64" s="67"/>
      <c r="N64" s="67"/>
    </row>
    <row r="65" spans="1:14" s="51" customFormat="1" ht="13.8" x14ac:dyDescent="0.25">
      <c r="A65" s="67"/>
      <c r="B65" s="68"/>
      <c r="C65" s="101" t="s">
        <v>213</v>
      </c>
      <c r="D65" s="109"/>
      <c r="E65" s="109"/>
      <c r="F65" s="109"/>
      <c r="G65" s="109"/>
      <c r="H65" s="121"/>
      <c r="I65" s="109"/>
      <c r="J65" s="109"/>
      <c r="K65" s="109"/>
      <c r="L65" s="102">
        <f>L42</f>
        <v>219886187.35999966</v>
      </c>
      <c r="M65" s="102">
        <f t="shared" ref="M65:N65" si="10">M42</f>
        <v>58887900.348204613</v>
      </c>
      <c r="N65" s="102">
        <f t="shared" si="10"/>
        <v>166035169.24789476</v>
      </c>
    </row>
    <row r="66" spans="1:14" s="51" customFormat="1" ht="13.8" x14ac:dyDescent="0.25">
      <c r="A66" s="67"/>
      <c r="B66" s="68"/>
      <c r="C66" s="69" t="s">
        <v>214</v>
      </c>
      <c r="D66" s="104"/>
      <c r="E66" s="104"/>
      <c r="F66" s="104"/>
      <c r="G66" s="104"/>
      <c r="H66" s="121"/>
      <c r="I66" s="104"/>
      <c r="J66" s="104"/>
      <c r="K66" s="104"/>
      <c r="L66" s="102">
        <f>L22+L65+L38+L70</f>
        <v>311480510.42699969</v>
      </c>
      <c r="M66" s="102">
        <f t="shared" ref="M66:N66" si="11">M22+M65+M38</f>
        <v>155980601.62620461</v>
      </c>
      <c r="N66" s="102">
        <f t="shared" si="11"/>
        <v>265827321.23889476</v>
      </c>
    </row>
    <row r="67" spans="1:14" s="51" customFormat="1" ht="13.8" x14ac:dyDescent="0.25">
      <c r="A67" s="67"/>
      <c r="B67" s="68"/>
      <c r="C67" s="69" t="s">
        <v>215</v>
      </c>
      <c r="D67" s="104"/>
      <c r="E67" s="104"/>
      <c r="F67" s="104"/>
      <c r="G67" s="104"/>
      <c r="H67" s="122"/>
      <c r="I67" s="104"/>
      <c r="J67" s="104"/>
      <c r="K67" s="104"/>
      <c r="L67" s="102">
        <f>L42-L65</f>
        <v>0</v>
      </c>
      <c r="M67" s="102">
        <f>M42-M65</f>
        <v>0</v>
      </c>
      <c r="N67" s="102">
        <f>N42-N65</f>
        <v>0</v>
      </c>
    </row>
    <row r="68" spans="1:14" ht="13.8" x14ac:dyDescent="0.25">
      <c r="A68" s="67"/>
      <c r="B68" s="68"/>
      <c r="C68" s="69" t="s">
        <v>220</v>
      </c>
      <c r="D68" s="104"/>
      <c r="E68" s="104"/>
      <c r="F68" s="104"/>
      <c r="G68" s="104"/>
      <c r="H68" s="104"/>
      <c r="I68" s="104"/>
      <c r="J68" s="104"/>
      <c r="K68" s="104"/>
      <c r="L68" s="102">
        <f>L66+L20</f>
        <v>58052245.067000031</v>
      </c>
      <c r="M68" s="102">
        <f t="shared" ref="M68:N68" si="12">M66+M20</f>
        <v>92634779.277999997</v>
      </c>
      <c r="N68" s="102">
        <f t="shared" si="12"/>
        <v>149792151.991</v>
      </c>
    </row>
    <row r="69" spans="1:14" ht="13.8" x14ac:dyDescent="0.25">
      <c r="A69" s="67"/>
      <c r="B69" s="68"/>
      <c r="C69" s="69"/>
      <c r="D69" s="104"/>
      <c r="E69" s="104"/>
      <c r="F69" s="104"/>
      <c r="G69" s="104"/>
      <c r="H69" s="104"/>
      <c r="I69" s="104"/>
      <c r="J69" s="104"/>
      <c r="K69" s="104"/>
      <c r="L69" s="67"/>
      <c r="M69" s="67"/>
      <c r="N69" s="67"/>
    </row>
  </sheetData>
  <sheetProtection formatColumns="0"/>
  <mergeCells count="8">
    <mergeCell ref="M10:M11"/>
    <mergeCell ref="N10:N11"/>
    <mergeCell ref="A8:N8"/>
    <mergeCell ref="A10:A11"/>
    <mergeCell ref="D10:K10"/>
    <mergeCell ref="C10:C11"/>
    <mergeCell ref="B10:B11"/>
    <mergeCell ref="L10:L11"/>
  </mergeCells>
  <phoneticPr fontId="0" type="noConversion"/>
  <pageMargins left="0.78740157480314965" right="0.23622047244094491" top="0.39370078740157483" bottom="0.39370078740157483" header="0.51181102362204722" footer="0.51181102362204722"/>
  <pageSetup paperSize="9" scale="53" orientation="portrait" r:id="rId1"/>
  <headerFooter alignWithMargins="0">
    <oddFooter>Страница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2"/>
  <dimension ref="A2:Q55"/>
  <sheetViews>
    <sheetView workbookViewId="0"/>
  </sheetViews>
  <sheetFormatPr defaultColWidth="9.109375" defaultRowHeight="13.2" x14ac:dyDescent="0.25"/>
  <cols>
    <col min="1" max="2" width="9.109375" style="1"/>
    <col min="3" max="3" width="9.109375" style="2"/>
    <col min="4" max="16384" width="9.109375" style="1"/>
  </cols>
  <sheetData>
    <row r="2" spans="1:2" x14ac:dyDescent="0.25">
      <c r="B2" s="2">
        <v>6</v>
      </c>
    </row>
    <row r="3" spans="1:2" x14ac:dyDescent="0.25">
      <c r="B3" s="2"/>
    </row>
    <row r="4" spans="1:2" x14ac:dyDescent="0.25">
      <c r="B4" s="1" t="e">
        <f>Лист1!$B$5:$K$63</f>
        <v>#VALUE!</v>
      </c>
    </row>
    <row r="5" spans="1:2" x14ac:dyDescent="0.25">
      <c r="B5" s="2">
        <v>1.05</v>
      </c>
    </row>
    <row r="6" spans="1:2" x14ac:dyDescent="0.25">
      <c r="B6" s="2" t="s">
        <v>146</v>
      </c>
    </row>
    <row r="7" spans="1:2" x14ac:dyDescent="0.25">
      <c r="B7" s="2" t="b">
        <v>1</v>
      </c>
    </row>
    <row r="8" spans="1:2" x14ac:dyDescent="0.25">
      <c r="B8" s="2" t="b">
        <v>0</v>
      </c>
    </row>
    <row r="9" spans="1:2" x14ac:dyDescent="0.25">
      <c r="B9" s="2" t="b">
        <v>1</v>
      </c>
    </row>
    <row r="10" spans="1:2" x14ac:dyDescent="0.25">
      <c r="B10" s="2" t="b">
        <v>1</v>
      </c>
    </row>
    <row r="11" spans="1:2" x14ac:dyDescent="0.25">
      <c r="B11" s="2" t="b">
        <v>1</v>
      </c>
    </row>
    <row r="12" spans="1:2" x14ac:dyDescent="0.25">
      <c r="B12" s="2" t="b">
        <v>1</v>
      </c>
    </row>
    <row r="13" spans="1:2" x14ac:dyDescent="0.25">
      <c r="B13" s="2">
        <v>21</v>
      </c>
    </row>
    <row r="14" spans="1:2" x14ac:dyDescent="0.25">
      <c r="B14" s="1" t="str">
        <f>(Лист1!41:41)</f>
        <v>01030000020000810</v>
      </c>
    </row>
    <row r="15" spans="1:2" x14ac:dyDescent="0.25">
      <c r="A15" s="2" t="s">
        <v>114</v>
      </c>
      <c r="B15" s="2">
        <v>2989</v>
      </c>
    </row>
    <row r="16" spans="1:2" x14ac:dyDescent="0.25">
      <c r="A16" s="2">
        <v>1</v>
      </c>
      <c r="B16" s="1" t="s">
        <v>3</v>
      </c>
    </row>
    <row r="17" spans="1:17" x14ac:dyDescent="0.25">
      <c r="B17" s="1" t="s">
        <v>2</v>
      </c>
    </row>
    <row r="18" spans="1:17" x14ac:dyDescent="0.25">
      <c r="A18" s="2" t="e">
        <f>Лист1!#REF!</f>
        <v>#REF!</v>
      </c>
      <c r="B18" s="1" t="s">
        <v>1</v>
      </c>
    </row>
    <row r="19" spans="1:17" x14ac:dyDescent="0.25">
      <c r="A19" s="2">
        <f>Лист1!31:31</f>
        <v>0</v>
      </c>
      <c r="B19" s="2" t="s">
        <v>0</v>
      </c>
      <c r="C19" s="2">
        <v>2</v>
      </c>
      <c r="D19" s="1" t="s">
        <v>4</v>
      </c>
      <c r="E19" s="1" t="s">
        <v>5</v>
      </c>
      <c r="F19" s="1" t="s">
        <v>6</v>
      </c>
      <c r="G19" s="1" t="s">
        <v>9</v>
      </c>
      <c r="H19" s="1" t="s">
        <v>12</v>
      </c>
      <c r="I19" s="1" t="s">
        <v>15</v>
      </c>
      <c r="J19" s="1" t="s">
        <v>18</v>
      </c>
      <c r="K19" s="1" t="s">
        <v>21</v>
      </c>
      <c r="L19" s="1" t="s">
        <v>23</v>
      </c>
      <c r="M19" s="1" t="s">
        <v>25</v>
      </c>
      <c r="N19" s="1" t="s">
        <v>27</v>
      </c>
    </row>
    <row r="20" spans="1:17" x14ac:dyDescent="0.25">
      <c r="C20" s="1">
        <v>0.7055475115776062</v>
      </c>
      <c r="D20" s="1" t="s">
        <v>4</v>
      </c>
      <c r="E20" s="1" t="s">
        <v>5</v>
      </c>
      <c r="F20" s="1" t="s">
        <v>6</v>
      </c>
      <c r="G20" s="1" t="s">
        <v>8</v>
      </c>
      <c r="H20" s="1" t="s">
        <v>11</v>
      </c>
      <c r="I20" s="1" t="s">
        <v>14</v>
      </c>
      <c r="J20" s="1" t="s">
        <v>17</v>
      </c>
      <c r="K20" s="1" t="s">
        <v>20</v>
      </c>
      <c r="L20" s="1" t="s">
        <v>22</v>
      </c>
      <c r="M20" s="1" t="s">
        <v>24</v>
      </c>
      <c r="N20" s="1" t="s">
        <v>26</v>
      </c>
      <c r="O20" s="1" t="s">
        <v>28</v>
      </c>
      <c r="P20" s="1" t="s">
        <v>29</v>
      </c>
      <c r="Q20" s="1" t="s">
        <v>30</v>
      </c>
    </row>
    <row r="21" spans="1:17" s="2" customFormat="1" x14ac:dyDescent="0.25">
      <c r="C21" s="6" t="s">
        <v>147</v>
      </c>
      <c r="D21" s="6" t="s">
        <v>182</v>
      </c>
      <c r="E21" s="6" t="s">
        <v>183</v>
      </c>
      <c r="F21" s="6" t="s">
        <v>184</v>
      </c>
      <c r="G21" s="6" t="s">
        <v>185</v>
      </c>
      <c r="H21" s="6" t="s">
        <v>186</v>
      </c>
      <c r="I21" s="6" t="s">
        <v>187</v>
      </c>
      <c r="J21" s="6" t="s">
        <v>188</v>
      </c>
      <c r="K21" s="6" t="s">
        <v>189</v>
      </c>
      <c r="L21" s="6" t="s">
        <v>190</v>
      </c>
      <c r="M21" s="6" t="s">
        <v>191</v>
      </c>
      <c r="N21" s="6" t="s">
        <v>192</v>
      </c>
    </row>
    <row r="22" spans="1:17" x14ac:dyDescent="0.25">
      <c r="C22" s="6" t="s">
        <v>148</v>
      </c>
      <c r="N22"/>
      <c r="O22" s="1">
        <v>2</v>
      </c>
      <c r="P22" s="1" t="s">
        <v>37</v>
      </c>
      <c r="Q22" s="1" t="s">
        <v>38</v>
      </c>
    </row>
    <row r="23" spans="1:17" x14ac:dyDescent="0.25">
      <c r="C23" s="6" t="s">
        <v>149</v>
      </c>
      <c r="N23"/>
      <c r="O23" s="1">
        <v>3</v>
      </c>
      <c r="P23" s="1" t="s">
        <v>37</v>
      </c>
      <c r="Q23" s="1" t="s">
        <v>41</v>
      </c>
    </row>
    <row r="24" spans="1:17" x14ac:dyDescent="0.25">
      <c r="C24" s="6" t="s">
        <v>150</v>
      </c>
      <c r="N24"/>
      <c r="O24" s="1">
        <v>4</v>
      </c>
      <c r="P24" s="1" t="s">
        <v>37</v>
      </c>
      <c r="Q24" s="1" t="s">
        <v>45</v>
      </c>
    </row>
    <row r="25" spans="1:17" x14ac:dyDescent="0.25">
      <c r="C25" s="6" t="s">
        <v>151</v>
      </c>
      <c r="N25"/>
      <c r="O25" s="1">
        <v>5</v>
      </c>
      <c r="P25" s="1" t="s">
        <v>37</v>
      </c>
      <c r="Q25" s="1" t="s">
        <v>48</v>
      </c>
    </row>
    <row r="26" spans="1:17" x14ac:dyDescent="0.25">
      <c r="C26" s="6" t="s">
        <v>152</v>
      </c>
      <c r="N26"/>
      <c r="O26" s="1">
        <v>7</v>
      </c>
      <c r="P26" s="1" t="s">
        <v>37</v>
      </c>
      <c r="Q26" s="1" t="s">
        <v>51</v>
      </c>
    </row>
    <row r="27" spans="1:17" x14ac:dyDescent="0.25">
      <c r="C27" s="6" t="s">
        <v>153</v>
      </c>
      <c r="N27"/>
      <c r="O27" s="1">
        <v>8</v>
      </c>
      <c r="P27" s="1" t="s">
        <v>37</v>
      </c>
      <c r="Q27" s="1" t="s">
        <v>53</v>
      </c>
    </row>
    <row r="28" spans="1:17" x14ac:dyDescent="0.25">
      <c r="C28" s="6" t="s">
        <v>154</v>
      </c>
      <c r="N28"/>
      <c r="O28" s="1">
        <v>9</v>
      </c>
      <c r="P28" s="1" t="s">
        <v>37</v>
      </c>
      <c r="Q28" s="1" t="s">
        <v>55</v>
      </c>
    </row>
    <row r="29" spans="1:17" x14ac:dyDescent="0.25">
      <c r="C29" s="6" t="s">
        <v>155</v>
      </c>
      <c r="N29"/>
      <c r="O29" s="1">
        <v>10</v>
      </c>
      <c r="P29" s="1" t="s">
        <v>37</v>
      </c>
      <c r="Q29" s="1" t="s">
        <v>57</v>
      </c>
    </row>
    <row r="30" spans="1:17" x14ac:dyDescent="0.25">
      <c r="C30" s="6" t="s">
        <v>156</v>
      </c>
      <c r="N30"/>
      <c r="O30" s="1">
        <v>11</v>
      </c>
      <c r="P30" s="1" t="s">
        <v>62</v>
      </c>
      <c r="Q30" s="1" t="s">
        <v>63</v>
      </c>
    </row>
    <row r="31" spans="1:17" x14ac:dyDescent="0.25">
      <c r="C31" s="6" t="s">
        <v>157</v>
      </c>
      <c r="N31"/>
      <c r="O31" s="1">
        <v>12</v>
      </c>
      <c r="P31" s="1" t="s">
        <v>62</v>
      </c>
      <c r="Q31" s="1" t="s">
        <v>67</v>
      </c>
    </row>
    <row r="32" spans="1:17" x14ac:dyDescent="0.25">
      <c r="C32" s="6" t="s">
        <v>158</v>
      </c>
      <c r="N32"/>
      <c r="O32" s="1">
        <v>13</v>
      </c>
      <c r="P32" s="1" t="s">
        <v>62</v>
      </c>
      <c r="Q32" s="1" t="s">
        <v>70</v>
      </c>
    </row>
    <row r="33" spans="3:17" x14ac:dyDescent="0.25">
      <c r="C33" s="6" t="s">
        <v>159</v>
      </c>
      <c r="N33"/>
      <c r="O33" s="1">
        <v>14</v>
      </c>
      <c r="P33" s="1" t="s">
        <v>62</v>
      </c>
      <c r="Q33" s="1" t="s">
        <v>74</v>
      </c>
    </row>
    <row r="34" spans="3:17" x14ac:dyDescent="0.25">
      <c r="C34" s="6" t="s">
        <v>160</v>
      </c>
      <c r="N34"/>
      <c r="O34" s="1">
        <v>15</v>
      </c>
      <c r="P34" s="1" t="s">
        <v>62</v>
      </c>
      <c r="Q34" s="1" t="s">
        <v>76</v>
      </c>
    </row>
    <row r="35" spans="3:17" x14ac:dyDescent="0.25">
      <c r="C35" s="6" t="s">
        <v>161</v>
      </c>
      <c r="N35"/>
      <c r="O35" s="1">
        <v>16</v>
      </c>
      <c r="P35" s="1" t="s">
        <v>62</v>
      </c>
      <c r="Q35" s="1" t="s">
        <v>80</v>
      </c>
    </row>
    <row r="36" spans="3:17" x14ac:dyDescent="0.25">
      <c r="C36" s="6" t="s">
        <v>162</v>
      </c>
      <c r="N36"/>
      <c r="O36" s="1">
        <v>17</v>
      </c>
      <c r="P36" s="1" t="s">
        <v>62</v>
      </c>
      <c r="Q36" s="1" t="s">
        <v>83</v>
      </c>
    </row>
    <row r="37" spans="3:17" x14ac:dyDescent="0.25">
      <c r="C37" s="6" t="s">
        <v>163</v>
      </c>
      <c r="N37"/>
      <c r="O37" s="1">
        <v>18</v>
      </c>
      <c r="P37" s="1" t="s">
        <v>62</v>
      </c>
      <c r="Q37" s="1" t="s">
        <v>87</v>
      </c>
    </row>
    <row r="38" spans="3:17" x14ac:dyDescent="0.25">
      <c r="C38" s="6" t="s">
        <v>164</v>
      </c>
      <c r="N38"/>
      <c r="O38" s="1">
        <v>19</v>
      </c>
      <c r="P38" s="1" t="s">
        <v>62</v>
      </c>
      <c r="Q38" s="1" t="s">
        <v>89</v>
      </c>
    </row>
    <row r="39" spans="3:17" x14ac:dyDescent="0.25">
      <c r="C39" s="6" t="s">
        <v>165</v>
      </c>
      <c r="N39"/>
      <c r="O39" s="1">
        <v>21</v>
      </c>
      <c r="P39" s="1" t="s">
        <v>91</v>
      </c>
      <c r="Q39" s="1" t="s">
        <v>92</v>
      </c>
    </row>
    <row r="40" spans="3:17" x14ac:dyDescent="0.25">
      <c r="C40" s="6" t="s">
        <v>166</v>
      </c>
      <c r="N40"/>
      <c r="O40" s="1">
        <v>22</v>
      </c>
      <c r="P40" s="1" t="s">
        <v>91</v>
      </c>
      <c r="Q40" s="1" t="s">
        <v>93</v>
      </c>
    </row>
    <row r="41" spans="3:17" x14ac:dyDescent="0.25">
      <c r="C41" s="6" t="s">
        <v>167</v>
      </c>
      <c r="N41"/>
      <c r="O41" s="1">
        <v>23</v>
      </c>
      <c r="P41" s="1" t="s">
        <v>91</v>
      </c>
      <c r="Q41" s="1" t="s">
        <v>94</v>
      </c>
    </row>
    <row r="42" spans="3:17" x14ac:dyDescent="0.25">
      <c r="C42" s="6" t="s">
        <v>168</v>
      </c>
      <c r="N42"/>
      <c r="O42" s="1">
        <v>24</v>
      </c>
      <c r="P42" s="1" t="s">
        <v>37</v>
      </c>
      <c r="Q42" s="1" t="s">
        <v>98</v>
      </c>
    </row>
    <row r="43" spans="3:17" x14ac:dyDescent="0.25">
      <c r="C43" s="6" t="s">
        <v>169</v>
      </c>
      <c r="N43"/>
      <c r="O43" s="1">
        <v>25</v>
      </c>
      <c r="P43" s="1" t="s">
        <v>37</v>
      </c>
      <c r="Q43" s="1" t="s">
        <v>101</v>
      </c>
    </row>
    <row r="44" spans="3:17" x14ac:dyDescent="0.25">
      <c r="C44" s="6" t="s">
        <v>170</v>
      </c>
      <c r="N44"/>
      <c r="O44" s="1">
        <v>26</v>
      </c>
      <c r="P44" s="1" t="s">
        <v>37</v>
      </c>
      <c r="Q44" s="1" t="s">
        <v>103</v>
      </c>
    </row>
    <row r="45" spans="3:17" x14ac:dyDescent="0.25">
      <c r="C45" s="6" t="s">
        <v>171</v>
      </c>
      <c r="N45"/>
      <c r="O45" s="1">
        <v>29</v>
      </c>
      <c r="P45" s="1" t="s">
        <v>37</v>
      </c>
      <c r="Q45" s="1" t="s">
        <v>106</v>
      </c>
    </row>
    <row r="46" spans="3:17" x14ac:dyDescent="0.25">
      <c r="C46" s="6" t="s">
        <v>172</v>
      </c>
      <c r="N46"/>
      <c r="O46" s="1">
        <v>32</v>
      </c>
      <c r="P46" s="1" t="s">
        <v>37</v>
      </c>
      <c r="Q46" s="1" t="s">
        <v>109</v>
      </c>
    </row>
    <row r="47" spans="3:17" x14ac:dyDescent="0.25">
      <c r="C47" s="6" t="s">
        <v>173</v>
      </c>
      <c r="N47"/>
      <c r="O47" s="1">
        <v>34</v>
      </c>
      <c r="P47" s="1" t="s">
        <v>62</v>
      </c>
      <c r="Q47" s="1" t="s">
        <v>62</v>
      </c>
    </row>
    <row r="48" spans="3:17" x14ac:dyDescent="0.25">
      <c r="C48" s="6" t="s">
        <v>174</v>
      </c>
      <c r="O48" s="1">
        <v>1</v>
      </c>
      <c r="P48" s="1" t="s">
        <v>37</v>
      </c>
      <c r="Q48" s="1" t="s">
        <v>126</v>
      </c>
    </row>
    <row r="49" spans="3:17" x14ac:dyDescent="0.25">
      <c r="C49" s="6" t="s">
        <v>175</v>
      </c>
      <c r="O49" s="1">
        <v>6</v>
      </c>
      <c r="P49" s="1" t="s">
        <v>37</v>
      </c>
      <c r="Q49" s="1" t="s">
        <v>127</v>
      </c>
    </row>
    <row r="50" spans="3:17" x14ac:dyDescent="0.25">
      <c r="C50" s="6" t="s">
        <v>176</v>
      </c>
      <c r="O50" s="1">
        <v>27</v>
      </c>
      <c r="P50" s="1" t="s">
        <v>37</v>
      </c>
      <c r="Q50" s="1" t="s">
        <v>128</v>
      </c>
    </row>
    <row r="51" spans="3:17" x14ac:dyDescent="0.25">
      <c r="C51" s="6" t="s">
        <v>177</v>
      </c>
      <c r="O51" s="1">
        <v>28</v>
      </c>
      <c r="P51" s="1" t="s">
        <v>37</v>
      </c>
      <c r="Q51" s="1" t="s">
        <v>129</v>
      </c>
    </row>
    <row r="52" spans="3:17" x14ac:dyDescent="0.25">
      <c r="C52" s="6" t="s">
        <v>178</v>
      </c>
      <c r="O52" s="1">
        <v>30</v>
      </c>
      <c r="P52" s="1" t="s">
        <v>37</v>
      </c>
      <c r="Q52" s="1" t="s">
        <v>130</v>
      </c>
    </row>
    <row r="53" spans="3:17" x14ac:dyDescent="0.25">
      <c r="C53" s="6" t="s">
        <v>179</v>
      </c>
      <c r="O53" s="1">
        <v>31</v>
      </c>
      <c r="P53" s="1" t="s">
        <v>37</v>
      </c>
      <c r="Q53" s="1" t="s">
        <v>131</v>
      </c>
    </row>
    <row r="54" spans="3:17" x14ac:dyDescent="0.25">
      <c r="C54" s="6" t="s">
        <v>180</v>
      </c>
      <c r="O54" s="1">
        <v>33</v>
      </c>
      <c r="P54" s="1" t="s">
        <v>37</v>
      </c>
      <c r="Q54" s="1" t="s">
        <v>132</v>
      </c>
    </row>
    <row r="55" spans="3:17" x14ac:dyDescent="0.25">
      <c r="C55" s="6" t="s">
        <v>181</v>
      </c>
      <c r="O55" s="1">
        <v>20</v>
      </c>
      <c r="P55" s="1" t="s">
        <v>62</v>
      </c>
      <c r="Q55" s="1" t="s">
        <v>133</v>
      </c>
    </row>
  </sheetData>
  <phoneticPr fontId="0" type="noConversion"/>
  <pageMargins left="0.75" right="0.75" top="1" bottom="1" header="0.5" footer="0.5"/>
  <headerFooter alignWithMargins="0"/>
  <drawing r:id="rId1"/>
  <legacyDrawing r:id="rId2"/>
  <controls>
    <mc:AlternateContent xmlns:mc="http://schemas.openxmlformats.org/markup-compatibility/2006">
      <mc:Choice Requires="x14">
        <control shapeId="2069" r:id="rId3" name="te1fo432vh2uj5fttul0jchrmk">
          <controlPr defaultSize="0" autoLine="0" r:id="rId4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396240</xdr:colOff>
                <xdr:row>2</xdr:row>
                <xdr:rowOff>60960</xdr:rowOff>
              </to>
            </anchor>
          </controlPr>
        </control>
      </mc:Choice>
      <mc:Fallback>
        <control shapeId="2069" r:id="rId3" name="te1fo432vh2uj5fttul0jchrmk"/>
      </mc:Fallback>
    </mc:AlternateContent>
  </control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1"/>
  <sheetViews>
    <sheetView workbookViewId="0">
      <selection sqref="A1:N62"/>
    </sheetView>
  </sheetViews>
  <sheetFormatPr defaultRowHeight="13.2" x14ac:dyDescent="0.25"/>
  <cols>
    <col min="1" max="1" width="5.44140625" customWidth="1"/>
    <col min="2" max="2" width="0" hidden="1" customWidth="1"/>
    <col min="3" max="3" width="23.44140625" customWidth="1"/>
    <col min="5" max="5" width="7.88671875" customWidth="1"/>
    <col min="6" max="7" width="7.44140625" customWidth="1"/>
    <col min="11" max="11" width="7.44140625" customWidth="1"/>
  </cols>
  <sheetData>
    <row r="1" spans="1:14" x14ac:dyDescent="0.25">
      <c r="A1" s="7"/>
      <c r="B1" s="8"/>
      <c r="C1" s="7"/>
      <c r="D1" s="7"/>
      <c r="E1" s="7"/>
      <c r="F1" s="7"/>
      <c r="G1" s="7"/>
      <c r="H1" s="7"/>
      <c r="I1" s="40"/>
      <c r="J1" s="7"/>
      <c r="K1" s="40"/>
      <c r="L1" s="46"/>
      <c r="M1" s="39"/>
      <c r="N1" s="39"/>
    </row>
    <row r="2" spans="1:14" x14ac:dyDescent="0.25">
      <c r="A2" s="7"/>
      <c r="B2" s="8"/>
      <c r="C2" s="9"/>
      <c r="D2" s="8"/>
      <c r="E2" s="8"/>
      <c r="F2" s="8"/>
      <c r="G2" s="8"/>
      <c r="H2" s="8"/>
      <c r="I2" s="41"/>
      <c r="J2" s="7"/>
      <c r="K2" s="41"/>
      <c r="L2" s="46"/>
      <c r="M2" s="7"/>
      <c r="N2" s="7"/>
    </row>
    <row r="3" spans="1:14" x14ac:dyDescent="0.25">
      <c r="A3" s="10"/>
      <c r="B3" s="11"/>
      <c r="C3" s="12"/>
      <c r="D3" s="11"/>
      <c r="E3" s="11"/>
      <c r="F3" s="11"/>
      <c r="G3" s="11"/>
      <c r="H3" s="11"/>
      <c r="I3" s="42"/>
      <c r="J3" s="11"/>
      <c r="K3" s="42"/>
      <c r="L3" s="46"/>
      <c r="M3" s="10"/>
      <c r="N3" s="10"/>
    </row>
    <row r="4" spans="1:14" x14ac:dyDescent="0.25">
      <c r="A4" s="10"/>
      <c r="B4" s="11"/>
      <c r="C4" s="12"/>
      <c r="D4" s="11"/>
      <c r="E4" s="11"/>
      <c r="F4" s="11"/>
      <c r="G4" s="11"/>
      <c r="H4" s="11"/>
      <c r="I4" s="11"/>
      <c r="J4" s="11"/>
      <c r="K4" s="11"/>
      <c r="L4" s="47"/>
      <c r="M4" s="10"/>
      <c r="N4" s="10"/>
    </row>
    <row r="5" spans="1:14" ht="15.6" x14ac:dyDescent="0.3">
      <c r="A5" s="7"/>
      <c r="B5" s="8"/>
      <c r="C5" s="143"/>
      <c r="D5" s="143"/>
      <c r="E5" s="143"/>
      <c r="F5" s="143"/>
      <c r="G5" s="143"/>
      <c r="H5" s="143"/>
      <c r="I5" s="143"/>
      <c r="J5" s="143"/>
      <c r="K5" s="143"/>
      <c r="L5" s="143"/>
      <c r="M5" s="7"/>
      <c r="N5" s="7"/>
    </row>
    <row r="6" spans="1:14" x14ac:dyDescent="0.25">
      <c r="A6" s="7"/>
      <c r="B6" s="8"/>
      <c r="C6" s="9"/>
      <c r="D6" s="8"/>
      <c r="E6" s="8"/>
      <c r="F6" s="8"/>
      <c r="G6" s="8"/>
      <c r="H6" s="8"/>
      <c r="I6" s="8"/>
      <c r="J6" s="8"/>
      <c r="K6" s="8"/>
      <c r="L6" s="7"/>
      <c r="M6" s="7"/>
      <c r="N6" s="7"/>
    </row>
    <row r="7" spans="1:14" x14ac:dyDescent="0.25">
      <c r="A7" s="7"/>
      <c r="B7" s="8"/>
      <c r="C7" s="9"/>
      <c r="D7" s="8"/>
      <c r="E7" s="8"/>
      <c r="F7" s="8"/>
      <c r="G7" s="8"/>
      <c r="H7" s="8"/>
      <c r="I7" s="8"/>
      <c r="J7" s="8"/>
      <c r="K7" s="8"/>
      <c r="L7" s="18"/>
      <c r="M7" s="7"/>
      <c r="N7" s="7"/>
    </row>
    <row r="8" spans="1:14" x14ac:dyDescent="0.25">
      <c r="A8" s="144"/>
      <c r="B8" s="145"/>
      <c r="C8" s="146"/>
      <c r="D8" s="144"/>
      <c r="E8" s="147"/>
      <c r="F8" s="147"/>
      <c r="G8" s="147"/>
      <c r="H8" s="147"/>
      <c r="I8" s="147"/>
      <c r="J8" s="147"/>
      <c r="K8" s="147"/>
      <c r="L8" s="148"/>
      <c r="M8" s="7"/>
      <c r="N8" s="7"/>
    </row>
    <row r="9" spans="1:14" x14ac:dyDescent="0.25">
      <c r="A9" s="144"/>
      <c r="B9" s="145"/>
      <c r="C9" s="146"/>
      <c r="D9" s="4"/>
      <c r="E9" s="3"/>
      <c r="F9" s="3"/>
      <c r="G9" s="3"/>
      <c r="H9" s="3"/>
      <c r="I9" s="3"/>
      <c r="J9" s="4"/>
      <c r="K9" s="5"/>
      <c r="L9" s="148"/>
      <c r="M9" s="7"/>
      <c r="N9" s="7"/>
    </row>
    <row r="10" spans="1:14" hidden="1" x14ac:dyDescent="0.25">
      <c r="A10" s="19"/>
      <c r="B10" s="19"/>
      <c r="C10" s="20"/>
      <c r="D10" s="4"/>
      <c r="E10" s="3"/>
      <c r="F10" s="3"/>
      <c r="G10" s="3"/>
      <c r="H10" s="3"/>
      <c r="I10" s="3"/>
      <c r="J10" s="4"/>
      <c r="K10" s="5"/>
      <c r="L10" s="33"/>
      <c r="M10" s="7"/>
      <c r="N10" s="7"/>
    </row>
    <row r="11" spans="1:14" hidden="1" x14ac:dyDescent="0.25">
      <c r="A11" s="19"/>
      <c r="B11" s="19"/>
      <c r="C11" s="21"/>
      <c r="D11" s="4"/>
      <c r="E11" s="3"/>
      <c r="F11" s="3"/>
      <c r="G11" s="3"/>
      <c r="H11" s="3"/>
      <c r="I11" s="3"/>
      <c r="J11" s="4"/>
      <c r="K11" s="48"/>
      <c r="L11" s="38"/>
      <c r="M11" s="7"/>
      <c r="N11" s="7"/>
    </row>
    <row r="12" spans="1:14" hidden="1" x14ac:dyDescent="0.25">
      <c r="A12" s="19"/>
      <c r="B12" s="19"/>
      <c r="C12" s="21"/>
      <c r="D12" s="4"/>
      <c r="E12" s="3"/>
      <c r="F12" s="3"/>
      <c r="G12" s="3"/>
      <c r="H12" s="3"/>
      <c r="I12" s="3"/>
      <c r="J12" s="4"/>
      <c r="K12" s="5"/>
      <c r="L12" s="38"/>
      <c r="M12" s="7"/>
      <c r="N12" s="7"/>
    </row>
    <row r="13" spans="1:14" hidden="1" x14ac:dyDescent="0.25">
      <c r="A13" s="19"/>
      <c r="B13" s="19"/>
      <c r="C13" s="22"/>
      <c r="D13" s="4"/>
      <c r="E13" s="3"/>
      <c r="F13" s="3"/>
      <c r="G13" s="3"/>
      <c r="H13" s="3"/>
      <c r="I13" s="3"/>
      <c r="J13" s="4"/>
      <c r="K13" s="5"/>
      <c r="L13" s="38"/>
      <c r="M13" s="7"/>
      <c r="N13" s="7"/>
    </row>
    <row r="14" spans="1:14" hidden="1" x14ac:dyDescent="0.25">
      <c r="A14" s="19"/>
      <c r="B14" s="19"/>
      <c r="C14" s="22"/>
      <c r="D14" s="4"/>
      <c r="E14" s="3"/>
      <c r="F14" s="3"/>
      <c r="G14" s="3"/>
      <c r="H14" s="3"/>
      <c r="I14" s="3"/>
      <c r="J14" s="4"/>
      <c r="K14" s="5"/>
      <c r="L14" s="34"/>
      <c r="M14" s="7"/>
      <c r="N14" s="7"/>
    </row>
    <row r="15" spans="1:14" hidden="1" x14ac:dyDescent="0.25">
      <c r="A15" s="19"/>
      <c r="B15" s="19"/>
      <c r="C15" s="20"/>
      <c r="D15" s="4"/>
      <c r="E15" s="3"/>
      <c r="F15" s="3"/>
      <c r="G15" s="3"/>
      <c r="H15" s="3"/>
      <c r="I15" s="3"/>
      <c r="J15" s="4"/>
      <c r="K15" s="5"/>
      <c r="L15" s="33"/>
      <c r="M15" s="7"/>
      <c r="N15" s="7"/>
    </row>
    <row r="16" spans="1:14" hidden="1" x14ac:dyDescent="0.25">
      <c r="A16" s="19"/>
      <c r="B16" s="19"/>
      <c r="C16" s="22"/>
      <c r="D16" s="4"/>
      <c r="E16" s="3"/>
      <c r="F16" s="3"/>
      <c r="G16" s="3"/>
      <c r="H16" s="3"/>
      <c r="I16" s="3"/>
      <c r="J16" s="4"/>
      <c r="K16" s="48"/>
      <c r="L16" s="38"/>
      <c r="M16" s="7"/>
      <c r="N16" s="7"/>
    </row>
    <row r="17" spans="1:14" hidden="1" x14ac:dyDescent="0.25">
      <c r="A17" s="19"/>
      <c r="B17" s="19"/>
      <c r="C17" s="20"/>
      <c r="D17" s="4"/>
      <c r="E17" s="3"/>
      <c r="F17" s="3"/>
      <c r="G17" s="3"/>
      <c r="H17" s="3"/>
      <c r="I17" s="3"/>
      <c r="J17" s="4"/>
      <c r="K17" s="5"/>
      <c r="L17" s="38"/>
      <c r="M17" s="7"/>
      <c r="N17" s="7"/>
    </row>
    <row r="18" spans="1:14" hidden="1" x14ac:dyDescent="0.25">
      <c r="A18" s="19"/>
      <c r="B18" s="19"/>
      <c r="C18" s="20"/>
      <c r="D18" s="4"/>
      <c r="E18" s="3"/>
      <c r="F18" s="3"/>
      <c r="G18" s="3"/>
      <c r="H18" s="3"/>
      <c r="I18" s="3"/>
      <c r="J18" s="4"/>
      <c r="K18" s="5"/>
      <c r="L18" s="38"/>
      <c r="M18" s="7"/>
      <c r="N18" s="7"/>
    </row>
    <row r="19" spans="1:14" hidden="1" x14ac:dyDescent="0.25">
      <c r="A19" s="19"/>
      <c r="B19" s="19"/>
      <c r="C19" s="49"/>
      <c r="D19" s="4"/>
      <c r="E19" s="3"/>
      <c r="F19" s="3"/>
      <c r="G19" s="3"/>
      <c r="H19" s="3"/>
      <c r="I19" s="3"/>
      <c r="J19" s="4"/>
      <c r="K19" s="5"/>
      <c r="L19" s="38"/>
      <c r="M19" s="7"/>
      <c r="N19" s="7"/>
    </row>
    <row r="20" spans="1:14" hidden="1" x14ac:dyDescent="0.25">
      <c r="A20" s="19"/>
      <c r="B20" s="19"/>
      <c r="C20" s="35"/>
      <c r="D20" s="4"/>
      <c r="E20" s="3"/>
      <c r="F20" s="3"/>
      <c r="G20" s="3"/>
      <c r="H20" s="3"/>
      <c r="I20" s="3"/>
      <c r="J20" s="4"/>
      <c r="K20" s="5"/>
      <c r="L20" s="38"/>
      <c r="M20" s="7"/>
      <c r="N20" s="7"/>
    </row>
    <row r="21" spans="1:14" hidden="1" x14ac:dyDescent="0.25">
      <c r="A21" s="19"/>
      <c r="B21" s="19"/>
      <c r="C21" s="21"/>
      <c r="D21" s="4"/>
      <c r="E21" s="3"/>
      <c r="F21" s="3"/>
      <c r="G21" s="3"/>
      <c r="H21" s="3"/>
      <c r="I21" s="3"/>
      <c r="J21" s="4"/>
      <c r="K21" s="5"/>
      <c r="L21" s="38"/>
      <c r="M21" s="7"/>
      <c r="N21" s="7"/>
    </row>
    <row r="22" spans="1:14" hidden="1" x14ac:dyDescent="0.25">
      <c r="A22" s="19"/>
      <c r="B22" s="19"/>
      <c r="C22" s="35"/>
      <c r="D22" s="4"/>
      <c r="E22" s="3"/>
      <c r="F22" s="3"/>
      <c r="G22" s="3"/>
      <c r="H22" s="3"/>
      <c r="I22" s="3"/>
      <c r="J22" s="4"/>
      <c r="K22" s="5"/>
      <c r="L22" s="45"/>
      <c r="M22" s="7"/>
      <c r="N22" s="7"/>
    </row>
    <row r="23" spans="1:14" hidden="1" x14ac:dyDescent="0.25">
      <c r="A23" s="19"/>
      <c r="B23" s="19"/>
      <c r="C23" s="35"/>
      <c r="D23" s="4"/>
      <c r="E23" s="3"/>
      <c r="F23" s="3"/>
      <c r="G23" s="3"/>
      <c r="H23" s="3"/>
      <c r="I23" s="3"/>
      <c r="J23" s="4"/>
      <c r="K23" s="5"/>
      <c r="L23" s="45"/>
      <c r="M23" s="7"/>
      <c r="N23" s="7"/>
    </row>
    <row r="24" spans="1:14" hidden="1" x14ac:dyDescent="0.25">
      <c r="A24" s="19"/>
      <c r="B24" s="19"/>
      <c r="C24" s="35"/>
      <c r="D24" s="4"/>
      <c r="E24" s="3"/>
      <c r="F24" s="3"/>
      <c r="G24" s="3"/>
      <c r="H24" s="3"/>
      <c r="I24" s="3"/>
      <c r="J24" s="4"/>
      <c r="K24" s="5"/>
      <c r="L24" s="38"/>
      <c r="M24" s="7"/>
      <c r="N24" s="7"/>
    </row>
    <row r="25" spans="1:14" hidden="1" x14ac:dyDescent="0.25">
      <c r="A25" s="19"/>
      <c r="B25" s="19"/>
      <c r="C25" s="37"/>
      <c r="D25" s="4"/>
      <c r="E25" s="3"/>
      <c r="F25" s="3"/>
      <c r="G25" s="3"/>
      <c r="H25" s="3"/>
      <c r="I25" s="3"/>
      <c r="J25" s="4"/>
      <c r="K25" s="5"/>
      <c r="L25" s="38"/>
      <c r="M25" s="7"/>
      <c r="N25" s="7"/>
    </row>
    <row r="26" spans="1:14" hidden="1" x14ac:dyDescent="0.25">
      <c r="A26" s="19"/>
      <c r="B26" s="19"/>
      <c r="C26" s="35"/>
      <c r="D26" s="4"/>
      <c r="E26" s="3"/>
      <c r="F26" s="3"/>
      <c r="G26" s="3"/>
      <c r="H26" s="3"/>
      <c r="I26" s="3"/>
      <c r="J26" s="4"/>
      <c r="K26" s="5"/>
      <c r="L26" s="38"/>
      <c r="M26" s="7"/>
      <c r="N26" s="7"/>
    </row>
    <row r="27" spans="1:14" hidden="1" x14ac:dyDescent="0.25">
      <c r="A27" s="19"/>
      <c r="B27" s="19"/>
      <c r="C27" s="35"/>
      <c r="D27" s="4"/>
      <c r="E27" s="3"/>
      <c r="F27" s="3"/>
      <c r="G27" s="3"/>
      <c r="H27" s="3"/>
      <c r="I27" s="3"/>
      <c r="J27" s="4"/>
      <c r="K27" s="5"/>
      <c r="L27" s="38"/>
      <c r="M27" s="7"/>
      <c r="N27" s="7"/>
    </row>
    <row r="28" spans="1:14" hidden="1" x14ac:dyDescent="0.25">
      <c r="A28" s="13"/>
      <c r="B28" s="14"/>
      <c r="C28" s="36"/>
      <c r="D28" s="23"/>
      <c r="E28" s="23"/>
      <c r="F28" s="23"/>
      <c r="G28" s="23"/>
      <c r="H28" s="23"/>
      <c r="I28" s="23"/>
      <c r="J28" s="23"/>
      <c r="K28" s="23"/>
      <c r="L28" s="24"/>
      <c r="M28" s="13"/>
      <c r="N28" s="13"/>
    </row>
    <row r="29" spans="1:14" ht="45.75" customHeight="1" x14ac:dyDescent="0.25">
      <c r="A29" s="43"/>
      <c r="B29" s="15"/>
      <c r="C29" s="25"/>
      <c r="D29" s="26"/>
      <c r="E29" s="26"/>
      <c r="F29" s="26"/>
      <c r="G29" s="26"/>
      <c r="H29" s="26"/>
      <c r="I29" s="26"/>
      <c r="J29" s="26"/>
      <c r="K29" s="26"/>
      <c r="L29" s="27"/>
      <c r="M29" s="17"/>
      <c r="N29" s="17"/>
    </row>
    <row r="30" spans="1:14" ht="52.5" customHeight="1" x14ac:dyDescent="0.25">
      <c r="A30" s="44"/>
      <c r="B30" s="11"/>
      <c r="C30" s="28"/>
      <c r="D30" s="29"/>
      <c r="E30" s="29"/>
      <c r="F30" s="29"/>
      <c r="G30" s="29"/>
      <c r="H30" s="29"/>
      <c r="I30" s="29"/>
      <c r="J30" s="29"/>
      <c r="K30" s="29"/>
      <c r="L30" s="30"/>
      <c r="M30" s="10"/>
      <c r="N30" s="10"/>
    </row>
    <row r="31" spans="1:14" ht="56.25" customHeight="1" x14ac:dyDescent="0.25">
      <c r="A31" s="44"/>
      <c r="B31" s="11"/>
      <c r="C31" s="28"/>
      <c r="D31" s="29"/>
      <c r="E31" s="29"/>
      <c r="F31" s="29"/>
      <c r="G31" s="29"/>
      <c r="H31" s="29"/>
      <c r="I31" s="29"/>
      <c r="J31" s="29"/>
      <c r="K31" s="29"/>
      <c r="L31" s="30"/>
      <c r="M31" s="10"/>
      <c r="N31" s="10"/>
    </row>
    <row r="32" spans="1:14" ht="64.5" customHeight="1" x14ac:dyDescent="0.25">
      <c r="A32" s="44"/>
      <c r="B32" s="11"/>
      <c r="C32" s="28"/>
      <c r="D32" s="29"/>
      <c r="E32" s="29"/>
      <c r="F32" s="29"/>
      <c r="G32" s="29"/>
      <c r="H32" s="29"/>
      <c r="I32" s="29"/>
      <c r="J32" s="29"/>
      <c r="K32" s="29"/>
      <c r="L32" s="30"/>
      <c r="M32" s="10"/>
      <c r="N32" s="10"/>
    </row>
    <row r="33" spans="1:14" ht="66.75" customHeight="1" x14ac:dyDescent="0.25">
      <c r="A33" s="44"/>
      <c r="B33" s="11"/>
      <c r="C33" s="28"/>
      <c r="D33" s="29"/>
      <c r="E33" s="29"/>
      <c r="F33" s="29"/>
      <c r="G33" s="29"/>
      <c r="H33" s="29"/>
      <c r="I33" s="29"/>
      <c r="J33" s="29"/>
      <c r="K33" s="29"/>
      <c r="L33" s="30"/>
      <c r="M33" s="10"/>
      <c r="N33" s="10"/>
    </row>
    <row r="34" spans="1:14" ht="53.4" customHeight="1" x14ac:dyDescent="0.25">
      <c r="A34" s="43"/>
      <c r="B34" s="15"/>
      <c r="C34" s="25"/>
      <c r="D34" s="26"/>
      <c r="E34" s="26"/>
      <c r="F34" s="26"/>
      <c r="G34" s="26"/>
      <c r="H34" s="26"/>
      <c r="I34" s="26"/>
      <c r="J34" s="26"/>
      <c r="K34" s="26"/>
      <c r="L34" s="27"/>
      <c r="M34" s="17"/>
      <c r="N34" s="17"/>
    </row>
    <row r="35" spans="1:14" ht="79.5" customHeight="1" x14ac:dyDescent="0.25">
      <c r="A35" s="44"/>
      <c r="B35" s="11"/>
      <c r="C35" s="28"/>
      <c r="D35" s="29"/>
      <c r="E35" s="29"/>
      <c r="F35" s="29"/>
      <c r="G35" s="29"/>
      <c r="H35" s="31"/>
      <c r="I35" s="29"/>
      <c r="J35" s="29"/>
      <c r="K35" s="29"/>
      <c r="L35" s="30"/>
      <c r="M35" s="10"/>
      <c r="N35" s="10"/>
    </row>
    <row r="36" spans="1:14" ht="76.650000000000006" customHeight="1" x14ac:dyDescent="0.25">
      <c r="A36" s="44"/>
      <c r="B36" s="11"/>
      <c r="C36" s="28"/>
      <c r="D36" s="29"/>
      <c r="E36" s="29"/>
      <c r="F36" s="29"/>
      <c r="G36" s="29"/>
      <c r="H36" s="29"/>
      <c r="I36" s="29"/>
      <c r="J36" s="29"/>
      <c r="K36" s="29"/>
      <c r="L36" s="30"/>
      <c r="M36" s="10"/>
      <c r="N36" s="10"/>
    </row>
    <row r="37" spans="1:14" ht="91.5" customHeight="1" x14ac:dyDescent="0.25">
      <c r="A37" s="44"/>
      <c r="B37" s="11"/>
      <c r="C37" s="28"/>
      <c r="D37" s="29"/>
      <c r="E37" s="29"/>
      <c r="F37" s="29"/>
      <c r="G37" s="29"/>
      <c r="H37" s="29"/>
      <c r="I37" s="29"/>
      <c r="J37" s="29"/>
      <c r="K37" s="29"/>
      <c r="L37" s="30"/>
      <c r="M37" s="10"/>
      <c r="N37" s="10"/>
    </row>
    <row r="38" spans="1:14" ht="90.75" customHeight="1" x14ac:dyDescent="0.25">
      <c r="A38" s="44"/>
      <c r="B38" s="11"/>
      <c r="C38" s="28"/>
      <c r="D38" s="29"/>
      <c r="E38" s="29"/>
      <c r="F38" s="29"/>
      <c r="G38" s="29"/>
      <c r="H38" s="29"/>
      <c r="I38" s="29"/>
      <c r="J38" s="29"/>
      <c r="K38" s="29"/>
      <c r="L38" s="30"/>
      <c r="M38" s="10"/>
      <c r="N38" s="10"/>
    </row>
    <row r="39" spans="1:14" ht="41.25" customHeight="1" x14ac:dyDescent="0.25">
      <c r="A39" s="43"/>
      <c r="B39" s="15"/>
      <c r="C39" s="25"/>
      <c r="D39" s="26"/>
      <c r="E39" s="26"/>
      <c r="F39" s="26"/>
      <c r="G39" s="26"/>
      <c r="H39" s="29"/>
      <c r="I39" s="26"/>
      <c r="J39" s="26"/>
      <c r="K39" s="26"/>
      <c r="L39" s="27"/>
      <c r="M39" s="17"/>
      <c r="N39" s="16"/>
    </row>
    <row r="40" spans="1:14" ht="32.25" customHeight="1" x14ac:dyDescent="0.25">
      <c r="A40" s="44"/>
      <c r="B40" s="11"/>
      <c r="C40" s="28"/>
      <c r="D40" s="29"/>
      <c r="E40" s="29"/>
      <c r="F40" s="29"/>
      <c r="G40" s="29"/>
      <c r="H40" s="29"/>
      <c r="I40" s="29"/>
      <c r="J40" s="29"/>
      <c r="K40" s="29"/>
      <c r="L40" s="30"/>
      <c r="M40" s="10"/>
      <c r="N40" s="16"/>
    </row>
    <row r="41" spans="1:14" ht="35.4" customHeight="1" x14ac:dyDescent="0.25">
      <c r="A41" s="44"/>
      <c r="B41" s="11"/>
      <c r="C41" s="28"/>
      <c r="D41" s="29"/>
      <c r="E41" s="29"/>
      <c r="F41" s="29"/>
      <c r="G41" s="29"/>
      <c r="H41" s="29"/>
      <c r="I41" s="29"/>
      <c r="J41" s="29"/>
      <c r="K41" s="29"/>
      <c r="L41" s="30"/>
      <c r="M41" s="10"/>
      <c r="N41" s="16"/>
    </row>
    <row r="42" spans="1:14" ht="46.5" customHeight="1" x14ac:dyDescent="0.25">
      <c r="A42" s="44"/>
      <c r="B42" s="11"/>
      <c r="C42" s="28"/>
      <c r="D42" s="29"/>
      <c r="E42" s="29"/>
      <c r="F42" s="29"/>
      <c r="G42" s="29"/>
      <c r="H42" s="29"/>
      <c r="I42" s="29"/>
      <c r="J42" s="29"/>
      <c r="K42" s="29"/>
      <c r="L42" s="30"/>
      <c r="M42" s="10"/>
      <c r="N42" s="16"/>
    </row>
    <row r="43" spans="1:14" ht="45" customHeight="1" x14ac:dyDescent="0.25">
      <c r="A43" s="44"/>
      <c r="B43" s="11"/>
      <c r="C43" s="28"/>
      <c r="D43" s="29"/>
      <c r="E43" s="29"/>
      <c r="F43" s="29"/>
      <c r="G43" s="29"/>
      <c r="H43" s="29"/>
      <c r="I43" s="29"/>
      <c r="J43" s="29"/>
      <c r="K43" s="29"/>
      <c r="L43" s="30"/>
      <c r="M43" s="10"/>
      <c r="N43" s="16"/>
    </row>
    <row r="44" spans="1:14" ht="37.5" customHeight="1" x14ac:dyDescent="0.25">
      <c r="A44" s="44"/>
      <c r="B44" s="11"/>
      <c r="C44" s="28"/>
      <c r="D44" s="29"/>
      <c r="E44" s="29"/>
      <c r="F44" s="29"/>
      <c r="G44" s="29"/>
      <c r="H44" s="29"/>
      <c r="I44" s="29"/>
      <c r="J44" s="29"/>
      <c r="K44" s="29"/>
      <c r="L44" s="30"/>
      <c r="M44" s="10"/>
      <c r="N44" s="16"/>
    </row>
    <row r="45" spans="1:14" ht="42.75" customHeight="1" x14ac:dyDescent="0.25">
      <c r="A45" s="44"/>
      <c r="B45" s="11"/>
      <c r="C45" s="28"/>
      <c r="D45" s="29"/>
      <c r="E45" s="29"/>
      <c r="F45" s="29"/>
      <c r="G45" s="29"/>
      <c r="H45" s="29"/>
      <c r="I45" s="29"/>
      <c r="J45" s="29"/>
      <c r="K45" s="29"/>
      <c r="L45" s="30"/>
      <c r="M45" s="10"/>
      <c r="N45" s="16"/>
    </row>
    <row r="46" spans="1:14" ht="48.3" customHeight="1" x14ac:dyDescent="0.25">
      <c r="A46" s="44"/>
      <c r="B46" s="11"/>
      <c r="C46" s="28"/>
      <c r="D46" s="29"/>
      <c r="E46" s="29"/>
      <c r="F46" s="29"/>
      <c r="G46" s="29"/>
      <c r="H46" s="29"/>
      <c r="I46" s="29"/>
      <c r="J46" s="29"/>
      <c r="K46" s="29"/>
      <c r="L46" s="30"/>
      <c r="M46" s="10"/>
      <c r="N46" s="16"/>
    </row>
    <row r="47" spans="1:14" ht="54" customHeight="1" x14ac:dyDescent="0.25">
      <c r="A47" s="44"/>
      <c r="B47" s="11"/>
      <c r="C47" s="28"/>
      <c r="D47" s="29"/>
      <c r="E47" s="29"/>
      <c r="F47" s="29"/>
      <c r="G47" s="29"/>
      <c r="H47" s="29"/>
      <c r="I47" s="29"/>
      <c r="J47" s="29"/>
      <c r="K47" s="29"/>
      <c r="L47" s="30"/>
      <c r="M47" s="10"/>
      <c r="N47" s="16"/>
    </row>
    <row r="48" spans="1:14" ht="55.5" customHeight="1" x14ac:dyDescent="0.25">
      <c r="A48" s="43"/>
      <c r="B48" s="15"/>
      <c r="C48" s="25"/>
      <c r="D48" s="26"/>
      <c r="E48" s="26"/>
      <c r="F48" s="26"/>
      <c r="G48" s="26"/>
      <c r="H48" s="32"/>
      <c r="I48" s="26"/>
      <c r="J48" s="26"/>
      <c r="K48" s="26"/>
      <c r="L48" s="27"/>
      <c r="M48" s="17"/>
      <c r="N48" s="17"/>
    </row>
    <row r="49" spans="1:14" ht="78.75" customHeight="1" x14ac:dyDescent="0.25">
      <c r="A49" s="44"/>
      <c r="B49" s="11"/>
      <c r="C49" s="28"/>
      <c r="D49" s="29"/>
      <c r="E49" s="29"/>
      <c r="F49" s="29"/>
      <c r="G49" s="29"/>
      <c r="H49" s="32"/>
      <c r="I49" s="29"/>
      <c r="J49" s="29"/>
      <c r="K49" s="29"/>
      <c r="L49" s="30"/>
      <c r="M49" s="10"/>
      <c r="N49" s="10"/>
    </row>
    <row r="50" spans="1:14" ht="59.25" customHeight="1" x14ac:dyDescent="0.25">
      <c r="A50" s="44"/>
      <c r="B50" s="11"/>
      <c r="C50" s="28"/>
      <c r="D50" s="29"/>
      <c r="E50" s="29"/>
      <c r="F50" s="29"/>
      <c r="G50" s="29"/>
      <c r="H50" s="32"/>
      <c r="I50" s="29"/>
      <c r="J50" s="29"/>
      <c r="K50" s="29"/>
      <c r="L50" s="30"/>
      <c r="M50" s="10"/>
      <c r="N50" s="10"/>
    </row>
    <row r="51" spans="1:14" ht="47.25" customHeight="1" x14ac:dyDescent="0.25">
      <c r="A51" s="44"/>
      <c r="B51" s="15"/>
      <c r="C51" s="25"/>
      <c r="D51" s="26"/>
      <c r="E51" s="26"/>
      <c r="F51" s="26"/>
      <c r="G51" s="26"/>
      <c r="H51" s="29"/>
      <c r="I51" s="26"/>
      <c r="J51" s="26"/>
      <c r="K51" s="26"/>
      <c r="L51" s="27"/>
      <c r="M51" s="17"/>
      <c r="N51" s="17"/>
    </row>
    <row r="52" spans="1:14" ht="184.65" customHeight="1" x14ac:dyDescent="0.25">
      <c r="A52" s="44"/>
      <c r="B52" s="11"/>
      <c r="C52" s="28"/>
      <c r="D52" s="29"/>
      <c r="E52" s="29"/>
      <c r="F52" s="29"/>
      <c r="G52" s="29"/>
      <c r="H52" s="29"/>
      <c r="I52" s="29"/>
      <c r="J52" s="29"/>
      <c r="K52" s="29"/>
      <c r="L52" s="30"/>
      <c r="M52" s="10"/>
      <c r="N52" s="10"/>
    </row>
    <row r="53" spans="1:14" ht="157.65" customHeight="1" x14ac:dyDescent="0.25">
      <c r="A53" s="44"/>
      <c r="B53" s="11"/>
      <c r="C53" s="28"/>
      <c r="D53" s="29"/>
      <c r="E53" s="29"/>
      <c r="F53" s="29"/>
      <c r="G53" s="29"/>
      <c r="H53" s="29"/>
      <c r="I53" s="29"/>
      <c r="J53" s="29"/>
      <c r="K53" s="29"/>
      <c r="L53" s="30"/>
      <c r="M53" s="10"/>
      <c r="N53" s="10"/>
    </row>
    <row r="54" spans="1:14" ht="52.5" customHeight="1" x14ac:dyDescent="0.25">
      <c r="A54" s="44"/>
      <c r="B54" s="15"/>
      <c r="C54" s="25"/>
      <c r="D54" s="26"/>
      <c r="E54" s="26"/>
      <c r="F54" s="26"/>
      <c r="G54" s="26"/>
      <c r="H54" s="26"/>
      <c r="I54" s="26"/>
      <c r="J54" s="26"/>
      <c r="K54" s="26"/>
      <c r="L54" s="27"/>
      <c r="M54" s="17"/>
      <c r="N54" s="17"/>
    </row>
    <row r="55" spans="1:14" ht="70.5" customHeight="1" x14ac:dyDescent="0.25">
      <c r="A55" s="44"/>
      <c r="B55" s="11"/>
      <c r="C55" s="28"/>
      <c r="D55" s="29"/>
      <c r="E55" s="29"/>
      <c r="F55" s="29"/>
      <c r="G55" s="29"/>
      <c r="H55" s="29"/>
      <c r="I55" s="29"/>
      <c r="J55" s="29"/>
      <c r="K55" s="29"/>
      <c r="L55" s="30"/>
      <c r="M55" s="10"/>
      <c r="N55" s="10"/>
    </row>
    <row r="56" spans="1:14" ht="79.5" customHeight="1" x14ac:dyDescent="0.25">
      <c r="A56" s="44"/>
      <c r="B56" s="11"/>
      <c r="C56" s="28"/>
      <c r="D56" s="29"/>
      <c r="E56" s="29"/>
      <c r="F56" s="29"/>
      <c r="G56" s="29"/>
      <c r="H56" s="29"/>
      <c r="I56" s="29"/>
      <c r="J56" s="29"/>
      <c r="K56" s="29"/>
      <c r="L56" s="30"/>
      <c r="M56" s="10"/>
      <c r="N56" s="10"/>
    </row>
    <row r="57" spans="1:14" ht="70.5" customHeight="1" x14ac:dyDescent="0.25">
      <c r="A57" s="44"/>
      <c r="B57" s="11"/>
      <c r="C57" s="28"/>
      <c r="D57" s="29"/>
      <c r="E57" s="29"/>
      <c r="F57" s="29"/>
      <c r="G57" s="29"/>
      <c r="H57" s="29"/>
      <c r="I57" s="29"/>
      <c r="J57" s="29"/>
      <c r="K57" s="29"/>
      <c r="L57" s="30"/>
      <c r="M57" s="10"/>
      <c r="N57" s="10"/>
    </row>
    <row r="58" spans="1:14" ht="78" customHeight="1" x14ac:dyDescent="0.25">
      <c r="A58" s="44"/>
      <c r="B58" s="11"/>
      <c r="C58" s="28"/>
      <c r="D58" s="29"/>
      <c r="E58" s="29"/>
      <c r="F58" s="29"/>
      <c r="G58" s="29"/>
      <c r="H58" s="29"/>
      <c r="I58" s="29"/>
      <c r="J58" s="29"/>
      <c r="K58" s="29"/>
      <c r="L58" s="30"/>
      <c r="M58" s="10"/>
      <c r="N58" s="10"/>
    </row>
    <row r="59" spans="1:14" ht="35.4" hidden="1" customHeight="1" x14ac:dyDescent="0.25">
      <c r="A59" s="43"/>
      <c r="B59" s="15"/>
      <c r="C59" s="25"/>
      <c r="D59" s="26"/>
      <c r="E59" s="26"/>
      <c r="F59" s="26"/>
      <c r="G59" s="26"/>
      <c r="H59" s="26"/>
      <c r="I59" s="26"/>
      <c r="J59" s="26"/>
      <c r="K59" s="26"/>
      <c r="L59" s="27"/>
      <c r="M59" s="10"/>
      <c r="N59" s="10"/>
    </row>
    <row r="60" spans="1:14" hidden="1" x14ac:dyDescent="0.25">
      <c r="A60" s="44"/>
      <c r="B60" s="11"/>
      <c r="C60" s="28"/>
      <c r="D60" s="29"/>
      <c r="E60" s="29"/>
      <c r="F60" s="29"/>
      <c r="G60" s="29"/>
      <c r="H60" s="29"/>
      <c r="I60" s="29"/>
      <c r="J60" s="29"/>
      <c r="K60" s="29"/>
      <c r="L60" s="30"/>
      <c r="M60" s="10"/>
      <c r="N60" s="10"/>
    </row>
    <row r="61" spans="1:14" ht="55.5" customHeight="1" x14ac:dyDescent="0.25">
      <c r="A61" s="43"/>
      <c r="B61" s="15"/>
      <c r="C61" s="25"/>
      <c r="D61" s="26"/>
      <c r="E61" s="26"/>
      <c r="F61" s="26"/>
      <c r="G61" s="26"/>
      <c r="H61" s="26"/>
      <c r="I61" s="26"/>
      <c r="J61" s="26"/>
      <c r="K61" s="26"/>
      <c r="L61" s="27"/>
      <c r="M61" s="17"/>
      <c r="N61" s="16"/>
    </row>
  </sheetData>
  <mergeCells count="6">
    <mergeCell ref="C5:L5"/>
    <mergeCell ref="A8:A9"/>
    <mergeCell ref="B8:B9"/>
    <mergeCell ref="C8:C9"/>
    <mergeCell ref="D8:K8"/>
    <mergeCell ref="L8:L9"/>
  </mergeCells>
  <phoneticPr fontId="0" type="noConversion"/>
  <pageMargins left="0.75" right="0.75" top="1" bottom="1" header="0.5" footer="0.5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33</vt:i4>
      </vt:variant>
    </vt:vector>
  </HeadingPairs>
  <TitlesOfParts>
    <vt:vector size="37" baseType="lpstr">
      <vt:lpstr>Лист1</vt:lpstr>
      <vt:lpstr>v1bvyumsqh02d2hwuje5xik5uk</vt:lpstr>
      <vt:lpstr>Лист2</vt:lpstr>
      <vt:lpstr>Лист3</vt:lpstr>
      <vt:lpstr>bbi1iepey541b3erm5gspvzrtk</vt:lpstr>
      <vt:lpstr>eaho2ejrtdbq5dbiou1fruoidk</vt:lpstr>
      <vt:lpstr>frupzostrx2engzlq5coj1izgc</vt:lpstr>
      <vt:lpstr>hxw0shfsad1bl0w3rcqndiwdqc</vt:lpstr>
      <vt:lpstr>idhebtridp4g55tiidmllpbcck</vt:lpstr>
      <vt:lpstr>ilgrxtqehl5ojfb14epb1v0vpk</vt:lpstr>
      <vt:lpstr>iukfigxpatbnff5s3qskal4gtw</vt:lpstr>
      <vt:lpstr>jbdrlm0jnl44bjyvb5parwosvs</vt:lpstr>
      <vt:lpstr>jmacmxvbgdblzh0tvh4m0gadvc</vt:lpstr>
      <vt:lpstr>lens0r1dzt0ivfvdjvc15ibd1c</vt:lpstr>
      <vt:lpstr>lzvlrjqro14zjenw2ueuj40zww</vt:lpstr>
      <vt:lpstr>miceqmminp2t5fkvq3dcp5azms</vt:lpstr>
      <vt:lpstr>muebv3fbrh0nbhfkcvkdiuichg</vt:lpstr>
      <vt:lpstr>oishsvraxpbc3jz3kk3m5zcwm0</vt:lpstr>
      <vt:lpstr>pf4ktio2ct2wb5lic4d0ij22zg</vt:lpstr>
      <vt:lpstr>qhgcjeqs4xbh5af0b0knrgslds</vt:lpstr>
      <vt:lpstr>qm1r2zbyvxaabczgs5nd53xmq4</vt:lpstr>
      <vt:lpstr>qunp1nijp1aaxbgswizf0lz200</vt:lpstr>
      <vt:lpstr>rcn525ywmx4pde1kn3aevp0dfk</vt:lpstr>
      <vt:lpstr>swpjxblu3dbu33cqzchc5hkk0w</vt:lpstr>
      <vt:lpstr>syjdhdk35p4nh3cjfxnviauzls</vt:lpstr>
      <vt:lpstr>t1iocfpqd13el1y2ekxnfpwstw</vt:lpstr>
      <vt:lpstr>tqwxsrwtrd3p34nrtmvfunozag</vt:lpstr>
      <vt:lpstr>u1m5vran2x1y11qx5xfu2j4tz4</vt:lpstr>
      <vt:lpstr>ua41amkhph5c1h53xxk2wbxxpk</vt:lpstr>
      <vt:lpstr>vm2ikyzfyl3c3f2vbofwexhk2c</vt:lpstr>
      <vt:lpstr>w1nehiloq13fdfxu13klcaopgw</vt:lpstr>
      <vt:lpstr>whvhn4kg25bcn2skpkb3bqydz4</vt:lpstr>
      <vt:lpstr>wqazcjs4o12a5adpyzuqhb5cko</vt:lpstr>
      <vt:lpstr>x50bwhcspt2rtgjg0vg0hfk2ns</vt:lpstr>
      <vt:lpstr>xfiudkw3z5aq3govpiyzsxyki0</vt:lpstr>
      <vt:lpstr>Лист1!Заголовки_для_печати</vt:lpstr>
      <vt:lpstr>Лист1!Область_печати</vt:lpstr>
    </vt:vector>
  </TitlesOfParts>
  <Company>Cift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cift</dc:creator>
  <cp:lastModifiedBy>Трифонова Ольга Анатольевна</cp:lastModifiedBy>
  <cp:lastPrinted>2022-02-14T05:38:29Z</cp:lastPrinted>
  <dcterms:created xsi:type="dcterms:W3CDTF">2007-10-04T11:42:06Z</dcterms:created>
  <dcterms:modified xsi:type="dcterms:W3CDTF">2022-02-14T05:42:06Z</dcterms:modified>
</cp:coreProperties>
</file>