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_FilterDatabase" localSheetId="1" hidden="1">'Цел.пок-ли'!$5:$519</definedName>
    <definedName name="_xlnm.Print_Area" localSheetId="0">'Фин-е, вып-е'!$A$1:$H$161</definedName>
    <definedName name="_xlnm.Print_Area" localSheetId="1">'Цел.пок-ли'!$1:$523</definedName>
    <definedName name="_xlnm.Print_Area" localSheetId="2">Эффективность!$A$1:$G$68</definedName>
  </definedNames>
  <calcPr calcId="145621"/>
</workbook>
</file>

<file path=xl/calcChain.xml><?xml version="1.0" encoding="utf-8"?>
<calcChain xmlns="http://schemas.openxmlformats.org/spreadsheetml/2006/main">
  <c r="F375" i="4" l="1"/>
  <c r="F329" i="4"/>
  <c r="F233" i="4"/>
  <c r="F26" i="4"/>
  <c r="F186" i="4" l="1"/>
  <c r="F134" i="4"/>
  <c r="F213" i="4"/>
  <c r="F217" i="4" l="1"/>
  <c r="D153" i="1"/>
  <c r="D150" i="1"/>
  <c r="D149" i="1" s="1"/>
  <c r="E152" i="1"/>
  <c r="D152" i="1"/>
  <c r="E153" i="1"/>
  <c r="F156" i="1"/>
  <c r="D151" i="1"/>
  <c r="F155" i="1"/>
  <c r="D45" i="1"/>
  <c r="F179" i="4"/>
  <c r="B21" i="5"/>
  <c r="D78" i="1" l="1"/>
  <c r="F137" i="4" l="1"/>
  <c r="F151" i="4"/>
  <c r="F143" i="4"/>
  <c r="F363" i="4" l="1"/>
  <c r="E103" i="1"/>
  <c r="D103" i="1"/>
  <c r="F111" i="1"/>
  <c r="D133" i="1" l="1"/>
  <c r="F467" i="4" l="1"/>
  <c r="E129" i="1" l="1"/>
  <c r="D129" i="1"/>
  <c r="D40" i="5"/>
  <c r="F313" i="4"/>
  <c r="F320" i="4"/>
  <c r="F318" i="4"/>
  <c r="E92" i="1"/>
  <c r="F92" i="1" s="1"/>
  <c r="E91" i="1"/>
  <c r="D92" i="1"/>
  <c r="D91" i="1"/>
  <c r="D90" i="1" s="1"/>
  <c r="E94" i="1"/>
  <c r="D94" i="1"/>
  <c r="F95" i="1"/>
  <c r="F96" i="1"/>
  <c r="F297" i="4"/>
  <c r="F302" i="4"/>
  <c r="E40" i="5" s="1"/>
  <c r="F307" i="4"/>
  <c r="F93" i="1"/>
  <c r="F364" i="4"/>
  <c r="F383" i="4"/>
  <c r="F394" i="4"/>
  <c r="F388" i="4"/>
  <c r="F370" i="4"/>
  <c r="F148" i="1"/>
  <c r="F94" i="1" l="1"/>
  <c r="C40" i="5" s="1"/>
  <c r="E90" i="1"/>
  <c r="F40" i="5"/>
  <c r="F427" i="4"/>
  <c r="F425" i="4"/>
  <c r="F420" i="4"/>
  <c r="F419" i="4"/>
  <c r="F417" i="4"/>
  <c r="F402" i="4" s="1"/>
  <c r="F412" i="4"/>
  <c r="F409" i="4"/>
  <c r="F408" i="4"/>
  <c r="F406" i="4"/>
  <c r="F405" i="4"/>
  <c r="F395" i="4"/>
  <c r="F401" i="4"/>
  <c r="F116" i="4"/>
  <c r="F115" i="4"/>
  <c r="F90" i="4"/>
  <c r="F89" i="4"/>
  <c r="F88" i="4"/>
  <c r="D18" i="1" l="1"/>
  <c r="F38" i="4"/>
  <c r="F40" i="4"/>
  <c r="F65" i="4"/>
  <c r="F64" i="4" l="1"/>
  <c r="D69" i="1" l="1"/>
  <c r="B74" i="1"/>
  <c r="F240" i="4"/>
  <c r="B83" i="1" l="1"/>
  <c r="E80" i="1"/>
  <c r="E9" i="1" l="1"/>
  <c r="D9" i="1"/>
  <c r="E12" i="1"/>
  <c r="D12" i="1"/>
  <c r="D14" i="1"/>
  <c r="F19" i="4"/>
  <c r="E104" i="1" l="1"/>
  <c r="D104" i="1"/>
  <c r="D102" i="1" s="1"/>
  <c r="D134" i="1"/>
  <c r="D132" i="1" s="1"/>
  <c r="D135" i="1"/>
  <c r="F448" i="4" l="1"/>
  <c r="F445" i="4" s="1"/>
  <c r="F447" i="4"/>
  <c r="F468" i="4"/>
  <c r="D79" i="1" l="1"/>
  <c r="B47" i="1"/>
  <c r="D31" i="1"/>
  <c r="E32" i="1"/>
  <c r="D32" i="1"/>
  <c r="E33" i="1"/>
  <c r="D33" i="1"/>
  <c r="D30" i="1" l="1"/>
  <c r="D130" i="1" l="1"/>
  <c r="E130" i="1"/>
  <c r="D34" i="1"/>
  <c r="D19" i="1"/>
  <c r="D20" i="1"/>
  <c r="D21" i="1"/>
  <c r="F74" i="4"/>
  <c r="F54" i="4"/>
  <c r="F53" i="4"/>
  <c r="D17" i="1" l="1"/>
  <c r="F400" i="4" l="1"/>
  <c r="F221" i="4" l="1"/>
  <c r="E113" i="1" l="1"/>
  <c r="E115" i="1"/>
  <c r="E114" i="1"/>
  <c r="D115" i="1"/>
  <c r="D114" i="1"/>
  <c r="D113" i="1"/>
  <c r="F230" i="4" l="1"/>
  <c r="D106" i="1" l="1"/>
  <c r="F108" i="1" l="1"/>
  <c r="F107" i="1"/>
  <c r="E106" i="1"/>
  <c r="F106" i="1" s="1"/>
  <c r="F508" i="4" l="1"/>
  <c r="F476" i="4"/>
  <c r="F131" i="1"/>
  <c r="F475" i="4" l="1"/>
  <c r="E50" i="5" l="1"/>
  <c r="D50" i="5"/>
  <c r="F121" i="1"/>
  <c r="C50" i="5" s="1"/>
  <c r="F50" i="5" l="1"/>
  <c r="F289" i="4" l="1"/>
  <c r="E71" i="1" l="1"/>
  <c r="D74" i="1"/>
  <c r="E74" i="1"/>
  <c r="E70" i="1"/>
  <c r="E69" i="1"/>
  <c r="D70" i="1"/>
  <c r="D68" i="1" s="1"/>
  <c r="E29" i="5"/>
  <c r="F100" i="4"/>
  <c r="E68" i="1" l="1"/>
  <c r="D22" i="1"/>
  <c r="E22" i="1"/>
  <c r="E20" i="1"/>
  <c r="D58" i="1" l="1"/>
  <c r="D59" i="1"/>
  <c r="F222" i="4"/>
  <c r="D57" i="1" l="1"/>
  <c r="E25" i="1"/>
  <c r="D25" i="1"/>
  <c r="F328" i="4" l="1"/>
  <c r="D46" i="5"/>
  <c r="F361" i="4"/>
  <c r="F355" i="4"/>
  <c r="F352" i="4" s="1"/>
  <c r="F487" i="4" l="1"/>
  <c r="F512" i="4"/>
  <c r="F316" i="4"/>
  <c r="F315" i="4"/>
  <c r="F441" i="4" l="1"/>
  <c r="F440" i="4"/>
  <c r="F437" i="4"/>
  <c r="F434" i="4"/>
  <c r="F432" i="4" s="1"/>
  <c r="F133" i="4"/>
  <c r="F131" i="4"/>
  <c r="F130" i="4"/>
  <c r="F125" i="4" s="1"/>
  <c r="E31" i="1"/>
  <c r="E38" i="1"/>
  <c r="D38" i="1"/>
  <c r="F39" i="1"/>
  <c r="F40" i="1"/>
  <c r="F111" i="4"/>
  <c r="F108" i="4"/>
  <c r="F101" i="4" s="1"/>
  <c r="F106" i="4"/>
  <c r="F105" i="4"/>
  <c r="F21" i="4"/>
  <c r="F16" i="1"/>
  <c r="E53" i="5" l="1"/>
  <c r="F15" i="4"/>
  <c r="F212" i="4"/>
  <c r="F210" i="4" l="1"/>
  <c r="E26" i="5" s="1"/>
  <c r="F424" i="4"/>
  <c r="F423" i="4"/>
  <c r="F415" i="4"/>
  <c r="F399" i="4"/>
  <c r="F398" i="4"/>
  <c r="F299" i="4" l="1"/>
  <c r="E54" i="1"/>
  <c r="D54" i="1"/>
  <c r="F56" i="1"/>
  <c r="F56" i="4"/>
  <c r="F45" i="4"/>
  <c r="F84" i="4"/>
  <c r="F82" i="4"/>
  <c r="F81" i="4"/>
  <c r="F78" i="4"/>
  <c r="F474" i="4"/>
  <c r="F165" i="4"/>
  <c r="E38" i="5" l="1"/>
  <c r="F54" i="1"/>
  <c r="F156" i="4"/>
  <c r="F331" i="4"/>
  <c r="F342" i="4"/>
  <c r="F343" i="4" l="1"/>
  <c r="B48" i="5"/>
  <c r="D8" i="1" l="1"/>
  <c r="E150" i="1"/>
  <c r="E145" i="1"/>
  <c r="D145" i="1"/>
  <c r="E133" i="1"/>
  <c r="E135" i="1"/>
  <c r="F135" i="1" s="1"/>
  <c r="E134" i="1"/>
  <c r="E117" i="1"/>
  <c r="D117" i="1"/>
  <c r="D99" i="1"/>
  <c r="D98" i="1"/>
  <c r="D87" i="1"/>
  <c r="E79" i="1"/>
  <c r="E78" i="1"/>
  <c r="E84" i="1"/>
  <c r="D84" i="1"/>
  <c r="D80" i="1"/>
  <c r="D71" i="1"/>
  <c r="E61" i="1"/>
  <c r="E59" i="1"/>
  <c r="E58" i="1"/>
  <c r="E64" i="1"/>
  <c r="D64" i="1"/>
  <c r="D61" i="1"/>
  <c r="D53" i="1"/>
  <c r="D52" i="1" s="1"/>
  <c r="E46" i="1"/>
  <c r="E45" i="1"/>
  <c r="D46" i="1"/>
  <c r="E41" i="1"/>
  <c r="E34" i="1"/>
  <c r="D41" i="1"/>
  <c r="E21" i="1"/>
  <c r="E19" i="1"/>
  <c r="E18" i="1"/>
  <c r="E8" i="1"/>
  <c r="D10" i="1"/>
  <c r="D44" i="1" l="1"/>
  <c r="D112" i="1"/>
  <c r="D97" i="1"/>
  <c r="E44" i="1"/>
  <c r="E112" i="1"/>
  <c r="E30" i="1"/>
  <c r="E77" i="1"/>
  <c r="D7" i="1"/>
  <c r="E132" i="1"/>
  <c r="E57" i="1"/>
  <c r="E7" i="1"/>
  <c r="E17" i="1"/>
  <c r="F20" i="1" l="1"/>
  <c r="D77" i="1" l="1"/>
  <c r="D8" i="5"/>
  <c r="F268" i="4" l="1"/>
  <c r="F136" i="4" l="1"/>
  <c r="F28" i="1"/>
  <c r="F62" i="4" l="1"/>
  <c r="F382" i="4"/>
  <c r="D16" i="5"/>
  <c r="F36" i="1"/>
  <c r="E52" i="5"/>
  <c r="F430" i="4"/>
  <c r="F32" i="1" l="1"/>
  <c r="E14" i="1" l="1"/>
  <c r="F15" i="1"/>
  <c r="F8" i="4"/>
  <c r="B128" i="1" l="1"/>
  <c r="F130" i="1" l="1"/>
  <c r="E98" i="1"/>
  <c r="C46" i="5"/>
  <c r="B29" i="5" l="1"/>
  <c r="F81" i="1"/>
  <c r="F82" i="1"/>
  <c r="F459" i="4"/>
  <c r="F374" i="4"/>
  <c r="F29" i="4"/>
  <c r="D125" i="1" l="1"/>
  <c r="E125" i="1"/>
  <c r="F101" i="1"/>
  <c r="B135" i="1"/>
  <c r="B117" i="1"/>
  <c r="B80" i="1"/>
  <c r="B93" i="1"/>
  <c r="B94" i="1"/>
  <c r="B122" i="1"/>
  <c r="B125" i="1"/>
  <c r="B110" i="1"/>
  <c r="B111" i="1"/>
  <c r="B112" i="1"/>
  <c r="B116" i="1"/>
  <c r="B102" i="1"/>
  <c r="B90" i="1"/>
  <c r="B87" i="1"/>
  <c r="B106" i="1"/>
  <c r="B48" i="1"/>
  <c r="B64" i="1"/>
  <c r="B61" i="1"/>
  <c r="B71" i="1"/>
  <c r="B89" i="1"/>
  <c r="B55" i="1"/>
  <c r="B49" i="1"/>
  <c r="B57" i="5"/>
  <c r="B52" i="5"/>
  <c r="B47" i="5"/>
  <c r="B51" i="5"/>
  <c r="B53" i="5"/>
  <c r="B55" i="5"/>
  <c r="B56" i="5"/>
  <c r="B40" i="5"/>
  <c r="B39" i="5"/>
  <c r="B31" i="5"/>
  <c r="B45" i="5"/>
  <c r="B49" i="5"/>
  <c r="B34" i="5"/>
  <c r="B44" i="5"/>
  <c r="B41" i="5"/>
  <c r="B28" i="5"/>
  <c r="D31" i="5"/>
  <c r="F304" i="4"/>
  <c r="D128" i="1" l="1"/>
  <c r="F91" i="1"/>
  <c r="D44" i="5"/>
  <c r="F90" i="1" l="1"/>
  <c r="F366" i="4"/>
  <c r="F465" i="4" l="1"/>
  <c r="E61" i="5"/>
  <c r="F80" i="1" l="1"/>
  <c r="F45" i="1"/>
  <c r="F47" i="1"/>
  <c r="D30" i="5"/>
  <c r="F73" i="1"/>
  <c r="E43" i="5" l="1"/>
  <c r="F46" i="1"/>
  <c r="F41" i="1"/>
  <c r="F71" i="1"/>
  <c r="F70" i="1"/>
  <c r="F69" i="1"/>
  <c r="F367" i="4"/>
  <c r="F68" i="1" l="1"/>
  <c r="F338" i="4"/>
  <c r="F360" i="4"/>
  <c r="F346" i="4"/>
  <c r="E64" i="5"/>
  <c r="E65" i="5"/>
  <c r="F519" i="4"/>
  <c r="F515" i="4"/>
  <c r="F514" i="4"/>
  <c r="F510" i="4"/>
  <c r="F161" i="1"/>
  <c r="E160" i="1"/>
  <c r="D160" i="1"/>
  <c r="E159" i="1"/>
  <c r="E158" i="1" s="1"/>
  <c r="D159" i="1"/>
  <c r="D158" i="1" s="1"/>
  <c r="D59" i="5"/>
  <c r="E58" i="5"/>
  <c r="D21" i="5"/>
  <c r="E59" i="5" l="1"/>
  <c r="F59" i="5" s="1"/>
  <c r="F58" i="5" s="1"/>
  <c r="F160" i="1"/>
  <c r="F159" i="1"/>
  <c r="F158" i="1"/>
  <c r="C65" i="5" s="1"/>
  <c r="F65" i="5" s="1"/>
  <c r="F64" i="5" s="1"/>
  <c r="F248" i="4" l="1"/>
  <c r="F244" i="4"/>
  <c r="F242" i="4" s="1"/>
  <c r="F140" i="4"/>
  <c r="F139" i="4"/>
  <c r="F192" i="4"/>
  <c r="F51" i="1"/>
  <c r="C23" i="5" s="1"/>
  <c r="F178" i="4"/>
  <c r="F176" i="4"/>
  <c r="F167" i="4"/>
  <c r="F48" i="1"/>
  <c r="E18" i="5" l="1"/>
  <c r="E31" i="5"/>
  <c r="F31" i="5" s="1"/>
  <c r="F498" i="4"/>
  <c r="F488" i="4" s="1"/>
  <c r="F496" i="4"/>
  <c r="F495" i="4"/>
  <c r="F494" i="4"/>
  <c r="F492" i="4"/>
  <c r="F490" i="4"/>
  <c r="D62" i="5"/>
  <c r="D63" i="5"/>
  <c r="F504" i="4"/>
  <c r="F503" i="4"/>
  <c r="F501" i="4"/>
  <c r="F499" i="4" l="1"/>
  <c r="E63" i="5"/>
  <c r="F63" i="5" s="1"/>
  <c r="E62" i="5"/>
  <c r="F62" i="5" s="1"/>
  <c r="F157" i="1"/>
  <c r="C63" i="5" s="1"/>
  <c r="F154" i="1"/>
  <c r="E151" i="1"/>
  <c r="F151" i="1" l="1"/>
  <c r="E149" i="1"/>
  <c r="F149" i="1" s="1"/>
  <c r="F152" i="1"/>
  <c r="F153" i="1"/>
  <c r="F61" i="5" s="1"/>
  <c r="F150" i="1"/>
  <c r="F10" i="4" l="1"/>
  <c r="F6" i="4" s="1"/>
  <c r="F21" i="1"/>
  <c r="F254" i="4"/>
  <c r="F253" i="4"/>
  <c r="F250" i="4" s="1"/>
  <c r="E32" i="5" s="1"/>
  <c r="F279" i="4"/>
  <c r="F278" i="4"/>
  <c r="F276" i="4"/>
  <c r="F272" i="4"/>
  <c r="F264" i="4" s="1"/>
  <c r="D60" i="5"/>
  <c r="F147" i="1"/>
  <c r="F146" i="1"/>
  <c r="F484" i="4"/>
  <c r="F482" i="4"/>
  <c r="F480" i="4"/>
  <c r="F478" i="4"/>
  <c r="E60" i="5" s="1"/>
  <c r="F43" i="1"/>
  <c r="F120" i="4"/>
  <c r="F37" i="1"/>
  <c r="F312" i="4"/>
  <c r="F305" i="4"/>
  <c r="F472" i="4"/>
  <c r="E141" i="1"/>
  <c r="D141" i="1"/>
  <c r="F96" i="4"/>
  <c r="F95" i="4"/>
  <c r="F87" i="4"/>
  <c r="F86" i="4"/>
  <c r="F85" i="4"/>
  <c r="F83" i="4"/>
  <c r="F80" i="4"/>
  <c r="F29" i="1"/>
  <c r="F47" i="4"/>
  <c r="F70" i="4"/>
  <c r="F67" i="4"/>
  <c r="F61" i="4"/>
  <c r="F60" i="4"/>
  <c r="F59" i="4"/>
  <c r="F52" i="4"/>
  <c r="F51" i="4"/>
  <c r="F28" i="4"/>
  <c r="F18" i="4"/>
  <c r="E7" i="5" l="1"/>
  <c r="F145" i="1"/>
  <c r="C60" i="5" s="1"/>
  <c r="F60" i="5" s="1"/>
  <c r="D54" i="5"/>
  <c r="F444" i="4"/>
  <c r="F435" i="4" s="1"/>
  <c r="F443" i="4"/>
  <c r="F439" i="4"/>
  <c r="D42" i="5"/>
  <c r="E99" i="1"/>
  <c r="D123" i="1"/>
  <c r="D122" i="1" s="1"/>
  <c r="F354" i="4"/>
  <c r="F334" i="4"/>
  <c r="F332" i="4" s="1"/>
  <c r="F185" i="4"/>
  <c r="F152" i="4"/>
  <c r="F141" i="4" s="1"/>
  <c r="F145" i="4"/>
  <c r="E10" i="1"/>
  <c r="E97" i="1" l="1"/>
  <c r="E54" i="5"/>
  <c r="F99" i="1"/>
  <c r="C54" i="5"/>
  <c r="E128" i="1"/>
  <c r="F12" i="1"/>
  <c r="C9" i="5" s="1"/>
  <c r="F54" i="5" l="1"/>
  <c r="F53" i="5" s="1"/>
  <c r="F74" i="1"/>
  <c r="F104" i="4"/>
  <c r="F126" i="1" l="1"/>
  <c r="D25" i="5"/>
  <c r="F369" i="4" l="1"/>
  <c r="F100" i="1" l="1"/>
  <c r="F326" i="4"/>
  <c r="F324" i="4" s="1"/>
  <c r="F323" i="4"/>
  <c r="F321" i="4" s="1"/>
  <c r="E41" i="5" s="1"/>
  <c r="E42" i="5" l="1"/>
  <c r="F98" i="1"/>
  <c r="F33" i="1"/>
  <c r="F97" i="1" l="1"/>
  <c r="C42" i="5" s="1"/>
  <c r="F199" i="4"/>
  <c r="F197" i="4" s="1"/>
  <c r="F42" i="5" l="1"/>
  <c r="F41" i="5" s="1"/>
  <c r="D23" i="5"/>
  <c r="F23" i="5" s="1"/>
  <c r="E23" i="5"/>
  <c r="F200" i="4"/>
  <c r="D60" i="1" l="1"/>
  <c r="E60" i="1"/>
  <c r="F294" i="4"/>
  <c r="F86" i="1"/>
  <c r="F84" i="1"/>
  <c r="F138" i="4"/>
  <c r="F79" i="1" l="1"/>
  <c r="F455" i="4"/>
  <c r="F379" i="4"/>
  <c r="F190" i="4"/>
  <c r="F188" i="4"/>
  <c r="D22" i="5"/>
  <c r="F184" i="4"/>
  <c r="F183" i="4"/>
  <c r="F181" i="4"/>
  <c r="F50" i="1"/>
  <c r="C22" i="5" s="1"/>
  <c r="F148" i="4"/>
  <c r="F66" i="4"/>
  <c r="F122" i="4"/>
  <c r="F35" i="1"/>
  <c r="E22" i="5" l="1"/>
  <c r="F22" i="5" s="1"/>
  <c r="F34" i="1"/>
  <c r="F7" i="1" l="1"/>
  <c r="F14" i="1" l="1"/>
  <c r="D33" i="5"/>
  <c r="D57" i="5" l="1"/>
  <c r="D56" i="5"/>
  <c r="D52" i="5"/>
  <c r="F52" i="5" s="1"/>
  <c r="D49" i="5"/>
  <c r="D48" i="5"/>
  <c r="D45" i="5"/>
  <c r="D39" i="5"/>
  <c r="D37" i="5"/>
  <c r="D35" i="5"/>
  <c r="D34" i="5"/>
  <c r="D27" i="5"/>
  <c r="D17" i="5"/>
  <c r="D20" i="5"/>
  <c r="D19" i="5"/>
  <c r="D15" i="5"/>
  <c r="D13" i="5"/>
  <c r="D12" i="5"/>
  <c r="D10" i="5"/>
  <c r="D9" i="5"/>
  <c r="F9" i="5" s="1"/>
  <c r="B30" i="5"/>
  <c r="B18" i="5"/>
  <c r="B46" i="5"/>
  <c r="B43" i="5"/>
  <c r="B38" i="5"/>
  <c r="B37" i="5"/>
  <c r="B36" i="5"/>
  <c r="B35" i="5"/>
  <c r="B32" i="5"/>
  <c r="B27" i="5"/>
  <c r="B26" i="5"/>
  <c r="B24" i="5"/>
  <c r="B20" i="5"/>
  <c r="B19" i="5"/>
  <c r="A18" i="5"/>
  <c r="B7" i="5"/>
  <c r="F249" i="4"/>
  <c r="F311" i="4" l="1"/>
  <c r="F309" i="4"/>
  <c r="F296" i="4"/>
  <c r="F295" i="4"/>
  <c r="F293" i="4"/>
  <c r="F292" i="4"/>
  <c r="F291" i="4"/>
  <c r="F290" i="4"/>
  <c r="F216" i="4"/>
  <c r="F252" i="4"/>
  <c r="F368" i="4"/>
  <c r="F378" i="4"/>
  <c r="F372" i="4"/>
  <c r="F287" i="4"/>
  <c r="F284" i="4"/>
  <c r="F281" i="4"/>
  <c r="F275" i="4"/>
  <c r="F270" i="4"/>
  <c r="F266" i="4"/>
  <c r="F261" i="4"/>
  <c r="F259" i="4"/>
  <c r="F257" i="4"/>
  <c r="F255" i="4" s="1"/>
  <c r="F246" i="4"/>
  <c r="F241" i="4"/>
  <c r="F236" i="4"/>
  <c r="F235" i="4"/>
  <c r="B7" i="1"/>
  <c r="F159" i="4"/>
  <c r="F157" i="4" s="1"/>
  <c r="F209" i="4"/>
  <c r="F208" i="4"/>
  <c r="F203" i="4"/>
  <c r="F201" i="4"/>
  <c r="F204" i="4"/>
  <c r="F196" i="4"/>
  <c r="F195" i="4"/>
  <c r="F193" i="4" s="1"/>
  <c r="F174" i="4"/>
  <c r="F172" i="4"/>
  <c r="F170" i="4"/>
  <c r="F168" i="4" s="1"/>
  <c r="F163" i="4"/>
  <c r="F161" i="4"/>
  <c r="F154" i="4"/>
  <c r="F149" i="4"/>
  <c r="F146" i="4"/>
  <c r="E88" i="1"/>
  <c r="D88" i="1"/>
  <c r="F89" i="1"/>
  <c r="F129" i="4"/>
  <c r="F127" i="4"/>
  <c r="F124" i="4"/>
  <c r="C15" i="5"/>
  <c r="F359" i="4"/>
  <c r="F357" i="4"/>
  <c r="F348" i="4"/>
  <c r="F345" i="4"/>
  <c r="F340" i="4"/>
  <c r="F336" i="4"/>
  <c r="F431" i="4"/>
  <c r="F429" i="4"/>
  <c r="F422" i="4"/>
  <c r="F397" i="4"/>
  <c r="F463" i="4"/>
  <c r="F462" i="4"/>
  <c r="F460" i="4"/>
  <c r="F457" i="4"/>
  <c r="F449" i="4" s="1"/>
  <c r="F453" i="4"/>
  <c r="F452" i="4"/>
  <c r="F451" i="4"/>
  <c r="F470" i="4"/>
  <c r="E124" i="1"/>
  <c r="D124" i="1"/>
  <c r="E123" i="1"/>
  <c r="E122" i="1" s="1"/>
  <c r="F120" i="1"/>
  <c r="F119" i="1"/>
  <c r="C39" i="5"/>
  <c r="F75" i="1"/>
  <c r="E87" i="1"/>
  <c r="E53" i="1"/>
  <c r="F138" i="1"/>
  <c r="C57" i="5" s="1"/>
  <c r="F137" i="1"/>
  <c r="F136" i="1"/>
  <c r="F129" i="1"/>
  <c r="F118" i="1"/>
  <c r="F116" i="1"/>
  <c r="C48" i="5" s="1"/>
  <c r="F85" i="1"/>
  <c r="F83" i="1"/>
  <c r="F63" i="1"/>
  <c r="F62" i="1"/>
  <c r="F55" i="1"/>
  <c r="F49" i="1"/>
  <c r="C21" i="5" s="1"/>
  <c r="C20" i="5"/>
  <c r="C19" i="5"/>
  <c r="B138" i="1"/>
  <c r="B132" i="1"/>
  <c r="B77" i="1"/>
  <c r="B68" i="1"/>
  <c r="B57" i="1"/>
  <c r="B52" i="1"/>
  <c r="B44" i="1"/>
  <c r="A44" i="1"/>
  <c r="F42" i="1"/>
  <c r="C17" i="5" s="1"/>
  <c r="F38" i="1"/>
  <c r="C16" i="5" s="1"/>
  <c r="F118" i="4"/>
  <c r="F117" i="4"/>
  <c r="F113" i="4"/>
  <c r="F112" i="4"/>
  <c r="F110" i="4"/>
  <c r="F109" i="4"/>
  <c r="F99" i="4"/>
  <c r="F94" i="4"/>
  <c r="F93" i="4"/>
  <c r="F92" i="4"/>
  <c r="F91" i="4"/>
  <c r="F79" i="4"/>
  <c r="F75" i="4" s="1"/>
  <c r="F77" i="4"/>
  <c r="F73" i="4"/>
  <c r="F72" i="4"/>
  <c r="F69" i="4"/>
  <c r="F58" i="4"/>
  <c r="F57" i="4"/>
  <c r="F41" i="4"/>
  <c r="B19" i="4"/>
  <c r="F30" i="4"/>
  <c r="F33" i="4"/>
  <c r="F32" i="4"/>
  <c r="F35" i="4"/>
  <c r="F37" i="4"/>
  <c r="F25" i="4"/>
  <c r="F17" i="4"/>
  <c r="F14" i="4"/>
  <c r="F50" i="4"/>
  <c r="F46" i="4"/>
  <c r="F42" i="4"/>
  <c r="F39" i="4"/>
  <c r="F23" i="4"/>
  <c r="F13" i="4"/>
  <c r="F11" i="4" s="1"/>
  <c r="F9" i="4"/>
  <c r="F19" i="1"/>
  <c r="F26" i="1"/>
  <c r="F27" i="1"/>
  <c r="F24" i="1"/>
  <c r="F23" i="1"/>
  <c r="F18" i="1"/>
  <c r="F17" i="1"/>
  <c r="C10" i="5"/>
  <c r="F13" i="1"/>
  <c r="F10" i="1"/>
  <c r="F273" i="4" l="1"/>
  <c r="F285" i="4"/>
  <c r="E37" i="5" s="1"/>
  <c r="F43" i="4"/>
  <c r="E12" i="5" s="1"/>
  <c r="E9" i="5"/>
  <c r="E52" i="1"/>
  <c r="E36" i="5"/>
  <c r="E10" i="5"/>
  <c r="F10" i="5" s="1"/>
  <c r="E24" i="5"/>
  <c r="E19" i="5"/>
  <c r="F19" i="5" s="1"/>
  <c r="E44" i="5"/>
  <c r="E20" i="5"/>
  <c r="F20" i="5" s="1"/>
  <c r="E8" i="5"/>
  <c r="E13" i="5"/>
  <c r="E49" i="5"/>
  <c r="E11" i="5"/>
  <c r="E47" i="5"/>
  <c r="E55" i="5"/>
  <c r="E102" i="1"/>
  <c r="E25" i="5"/>
  <c r="E33" i="5"/>
  <c r="F33" i="5" s="1"/>
  <c r="F57" i="1"/>
  <c r="E51" i="5"/>
  <c r="E27" i="5"/>
  <c r="E39" i="5"/>
  <c r="F39" i="5" s="1"/>
  <c r="F38" i="5" s="1"/>
  <c r="F77" i="1"/>
  <c r="F78" i="1"/>
  <c r="E46" i="5"/>
  <c r="F46" i="5" s="1"/>
  <c r="E34" i="5"/>
  <c r="F34" i="5" s="1"/>
  <c r="E45" i="5"/>
  <c r="F45" i="5" s="1"/>
  <c r="E48" i="5"/>
  <c r="F48" i="5" s="1"/>
  <c r="F112" i="1"/>
  <c r="F9" i="1"/>
  <c r="E35" i="5"/>
  <c r="F35" i="5" s="1"/>
  <c r="E15" i="5"/>
  <c r="F15" i="5" s="1"/>
  <c r="E57" i="5"/>
  <c r="F57" i="5" s="1"/>
  <c r="E17" i="5"/>
  <c r="F17" i="5" s="1"/>
  <c r="E14" i="5"/>
  <c r="E30" i="5"/>
  <c r="F30" i="5" s="1"/>
  <c r="F29" i="5" s="1"/>
  <c r="E16" i="5"/>
  <c r="F16" i="5" s="1"/>
  <c r="F114" i="1"/>
  <c r="E56" i="5"/>
  <c r="F59" i="1"/>
  <c r="F61" i="1"/>
  <c r="C27" i="5" s="1"/>
  <c r="F27" i="5" s="1"/>
  <c r="F58" i="1"/>
  <c r="F115" i="1"/>
  <c r="F113" i="1"/>
  <c r="F44" i="1"/>
  <c r="F123" i="1"/>
  <c r="F103" i="1"/>
  <c r="F133" i="1"/>
  <c r="F104" i="1"/>
  <c r="C56" i="5"/>
  <c r="F128" i="1"/>
  <c r="C44" i="5"/>
  <c r="F44" i="5" s="1"/>
  <c r="F134" i="1"/>
  <c r="F117" i="1"/>
  <c r="C49" i="5" s="1"/>
  <c r="F125" i="1"/>
  <c r="F87" i="1"/>
  <c r="C37" i="5" s="1"/>
  <c r="F72" i="1"/>
  <c r="F88" i="1"/>
  <c r="F53" i="1"/>
  <c r="F11" i="1"/>
  <c r="C8" i="5" s="1"/>
  <c r="F8" i="1"/>
  <c r="F25" i="1"/>
  <c r="C13" i="5" s="1"/>
  <c r="F31" i="1"/>
  <c r="F22" i="1"/>
  <c r="C12" i="5" s="1"/>
  <c r="F26" i="5" l="1"/>
  <c r="F12" i="5"/>
  <c r="F32" i="5"/>
  <c r="F49" i="5"/>
  <c r="F47" i="5" s="1"/>
  <c r="F37" i="5"/>
  <c r="F36" i="5" s="1"/>
  <c r="F56" i="5"/>
  <c r="F55" i="5" s="1"/>
  <c r="F43" i="5"/>
  <c r="F13" i="5"/>
  <c r="F8" i="5"/>
  <c r="F7" i="5" s="1"/>
  <c r="F14" i="5"/>
  <c r="E21" i="5"/>
  <c r="F21" i="5" s="1"/>
  <c r="F52" i="1"/>
  <c r="C25" i="5" s="1"/>
  <c r="F25" i="5" s="1"/>
  <c r="F30" i="1"/>
  <c r="F102" i="1"/>
  <c r="F132" i="1"/>
  <c r="F122" i="1"/>
  <c r="F51" i="5" s="1"/>
  <c r="F11" i="5" l="1"/>
  <c r="F24" i="5"/>
  <c r="F18" i="5"/>
</calcChain>
</file>

<file path=xl/sharedStrings.xml><?xml version="1.0" encoding="utf-8"?>
<sst xmlns="http://schemas.openxmlformats.org/spreadsheetml/2006/main" count="1419" uniqueCount="760">
  <si>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</si>
  <si>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</si>
  <si>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</si>
  <si>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</si>
  <si>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</si>
  <si>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</si>
  <si>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</si>
  <si>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</si>
  <si>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</si>
  <si>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</si>
  <si>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</si>
  <si>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Всего:</t>
  </si>
  <si>
    <t>ГБ</t>
  </si>
  <si>
    <t>ОБ</t>
  </si>
  <si>
    <t>2.</t>
  </si>
  <si>
    <t>МП «Развитие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</si>
  <si>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</si>
  <si>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</si>
  <si>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</si>
  <si>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</si>
  <si>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</si>
  <si>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</si>
  <si>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</si>
  <si>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</si>
  <si>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</si>
  <si>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</si>
  <si>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</si>
  <si>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</si>
  <si>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</si>
  <si>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>Количество участников проведенных в городе физкультурных и спортивных мероприятий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</si>
  <si>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</si>
  <si>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</si>
  <si>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</si>
  <si>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</si>
  <si>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Задача 1: Обеспечение эффективной деятельности учреждений физической культуры и спорта</t>
  </si>
  <si>
    <t>Отсутствие нарушений и штрафных санкций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</si>
  <si>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</si>
  <si>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</si>
  <si>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детей первой и второй групп здоровья в общей численности обучающихся общеобразовательных учреждений</t>
  </si>
  <si>
    <t>Доля работников, прошедших аттестацию от общей численности педагогических и руководящих работников</t>
  </si>
  <si>
    <t>3.</t>
  </si>
  <si>
    <t>МП «Развитие культуры и молодежной политики, сохранение культурного наследия города»</t>
  </si>
  <si>
    <t>3.1.</t>
  </si>
  <si>
    <t>3.2.</t>
  </si>
  <si>
    <t>3.3.</t>
  </si>
  <si>
    <t xml:space="preserve">МП «Развитие культуры и молодежной политики, сохранение культурного наследия города» 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</si>
  <si>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</si>
  <si>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</si>
  <si>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3:  Обеспечение равного доступа к услугам дополнительного образования в области искусств</t>
  </si>
  <si>
    <t xml:space="preserve"> 3.1</t>
  </si>
  <si>
    <t>тыс.руб.</t>
  </si>
  <si>
    <t>Задача 1: Формирование единого культурного пространства</t>
  </si>
  <si>
    <t>Цель 1: Повышение эффективности услуг учреждений культуры и молодежной политики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</si>
  <si>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</si>
  <si>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</si>
  <si>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</si>
  <si>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</si>
  <si>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</si>
  <si>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</si>
  <si>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</si>
  <si>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</si>
  <si>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</si>
  <si>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</si>
  <si>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</si>
  <si>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</si>
  <si>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</si>
  <si>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</si>
  <si>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</si>
  <si>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</si>
  <si>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</si>
  <si>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</si>
  <si>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</si>
  <si>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</si>
  <si>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</si>
  <si>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</si>
  <si>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>Ед.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</si>
  <si>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</si>
  <si>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</si>
  <si>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</si>
  <si>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</si>
  <si>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 4.2.</t>
  </si>
  <si>
    <t>4.1.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</si>
  <si>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</si>
  <si>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</si>
  <si>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</si>
  <si>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</si>
  <si>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</si>
  <si>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</si>
  <si>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шт.</t>
  </si>
  <si>
    <t>Цель МП: Обеспечение благоприятной окружающей среды для населения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</si>
  <si>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</si>
  <si>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</si>
  <si>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</si>
  <si>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</si>
  <si>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</si>
  <si>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</si>
  <si>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</si>
  <si>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</si>
  <si>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</si>
  <si>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</si>
  <si>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6.1.</t>
  </si>
  <si>
    <t>6.2.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</si>
  <si>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</si>
  <si>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</si>
  <si>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</si>
  <si>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</si>
  <si>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км/%</t>
  </si>
  <si>
    <t>7.1.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</si>
  <si>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</si>
  <si>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</si>
  <si>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</si>
  <si>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</si>
  <si>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Снижение уровня дорожно-транспортного травматизма по сравнению с предыдущим годом</t>
  </si>
  <si>
    <t>Задача 2: Профилактика дорожно-транспортного травматизма на территории муниципального образования</t>
  </si>
  <si>
    <t>8.1.</t>
  </si>
  <si>
    <t>Обеспечение гарантированного перечня услуг по погребению</t>
  </si>
  <si>
    <t>Задача 2: Оказание гарантированного перечня по погребению умерших (погибших)</t>
  </si>
  <si>
    <t>8.2.</t>
  </si>
  <si>
    <t>8.3.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</si>
  <si>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</si>
  <si>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</si>
  <si>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</si>
  <si>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</si>
  <si>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</si>
  <si>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</si>
  <si>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</si>
  <si>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</si>
  <si>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</si>
  <si>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</si>
  <si>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</si>
  <si>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</si>
  <si>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</si>
  <si>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</si>
  <si>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</si>
  <si>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</si>
  <si>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ед. (аварий)</t>
  </si>
  <si>
    <t>10.1.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</si>
  <si>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</si>
  <si>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</si>
  <si>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>10.2.</t>
  </si>
  <si>
    <t xml:space="preserve">ед. </t>
  </si>
  <si>
    <t>11.1.</t>
  </si>
  <si>
    <t>тыс. чел.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</si>
  <si>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</si>
  <si>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12.1.</t>
  </si>
  <si>
    <t>12.2.</t>
  </si>
  <si>
    <t>12.3.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</si>
  <si>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</si>
  <si>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тыс. руб.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</si>
  <si>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</si>
  <si>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</si>
  <si>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13.1.</t>
  </si>
  <si>
    <t>14.1.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</si>
  <si>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</si>
  <si>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</si>
  <si>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</si>
  <si>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</si>
  <si>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</si>
  <si>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</si>
  <si>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</si>
  <si>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4.2.</t>
  </si>
  <si>
    <t>Степень освоения средств, гр.5/гр.7*100,%</t>
  </si>
  <si>
    <t>да</t>
  </si>
  <si>
    <t xml:space="preserve"> -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</si>
  <si>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</si>
  <si>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</si>
  <si>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</si>
  <si>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</si>
  <si>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Приложение № 3</t>
  </si>
  <si>
    <t>удовлетворительная</t>
  </si>
  <si>
    <t>эффективная</t>
  </si>
  <si>
    <t xml:space="preserve"> - 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</si>
  <si>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</si>
  <si>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</si>
  <si>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</si>
  <si>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95 и более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</si>
  <si>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</si>
  <si>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100</t>
  </si>
  <si>
    <t>Соотношение объема проверенных средств городского бюджета к общей суммы расходов городского бюджета</t>
  </si>
  <si>
    <t>4.4.</t>
  </si>
  <si>
    <t>4.5.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</si>
  <si>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</si>
  <si>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Задача 1: Строительство, реконструкция и модернизация объектов транспортной инфраструктуры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</si>
  <si>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</si>
  <si>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Задача 1.Оптиизация системы обращения с отходами производства и потребления на территории городского округа Апатиты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</si>
  <si>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</si>
  <si>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Цель МП: Создание безопасных и благоприятных условий проживания граждан</t>
  </si>
  <si>
    <t>11.1</t>
  </si>
  <si>
    <t>Цель: Организация проведения капитального ремонта в многоквартирных домах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</si>
  <si>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</si>
  <si>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</si>
  <si>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</si>
  <si>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</si>
  <si>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</si>
  <si>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13.2.</t>
  </si>
  <si>
    <t>16.</t>
  </si>
  <si>
    <t>16.1.</t>
  </si>
  <si>
    <t>16.2.</t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</si>
  <si>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</si>
  <si>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</si>
  <si>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</si>
  <si>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Задача 1: Укрепление материально-технической базы физической культуры и спорта</t>
  </si>
  <si>
    <t>не более 10</t>
  </si>
  <si>
    <t>Итоговый показатель рейтинга размещения актуальной информации о муниципальных учреждениях на сайте www.bus.gov.ru</t>
  </si>
  <si>
    <t>к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</si>
  <si>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</si>
  <si>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Количество образовательных организаций, в которых осуществлен капитальный и (или) текущий ремонт в соответствии с  санитарно-гигиеническими, противопожарными нормами и требованиями, требованиями безопасности</t>
  </si>
  <si>
    <t>Доля отдохнувших и оздоровленных детей в возрасте от 6 до 18 лет в оздоровительных учреждениях от общего количества детей данной возрастной категории</t>
  </si>
  <si>
    <t>Цель: Формирование условий, обеспечивающих соответствие образовательных организаций современным требованиям, создание условий для успешной социализации и самореализации детей</t>
  </si>
  <si>
    <t>Доля педагогических работников образовательных организаций, участвующих в конкурсах профессионального мастерства муниципальных, региональных и всероссийских этапах от общего количества педагогических работников образовательных учреждений</t>
  </si>
  <si>
    <t>Задача 1: Содействие развитию потенциала талантливых детей и вовлечение детей в общественную деятельность</t>
  </si>
  <si>
    <t xml:space="preserve">Доля обучающихся  5-11 классов, принявших участие в школьном этапе Всероссийской олимпиады школьников </t>
  </si>
  <si>
    <t>Доля обучающихся   9-11 классов, принявших участие в региональном этапе Всероссийской олимпиады школьников</t>
  </si>
  <si>
    <t xml:space="preserve">Количество обучающихся, принявших участие в мероприятиях, направленных на развитие творческих и интеллектуальных способностей </t>
  </si>
  <si>
    <t>Количество членов делегаций, принимающих участие в региональной выставке молодых исследователей и в практических конференциях</t>
  </si>
  <si>
    <t>Задача 2: Обеспечение соответствия организаций образования санитарно-гигиеническим, противопожарным нормам и требованиям, требованиям безопасности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</si>
  <si>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</si>
  <si>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</si>
  <si>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</si>
  <si>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образовательных организаций, в которых созданы условия для  получения детьми-инвалидами качественного образования, в общем количестве образовательных организаций</t>
  </si>
  <si>
    <t>Задача 3: Обеспечение организованного отдыха и оздоровления детей</t>
  </si>
  <si>
    <t>Доля обучающихся и воспитанников, принимающих участие в мероприятиях, направленных на сохранение и улучшение здоровья и формирования здорового образа жизни  от общего числа обучающихся и воспитанников</t>
  </si>
  <si>
    <t>Задача 4: Сохранение и развитие кадрового потенциала системы образования</t>
  </si>
  <si>
    <t>Количество педагогических работников, принявших участие в городских конкурсах профессионального мастерства</t>
  </si>
  <si>
    <t>Количество педагогических работников, принявших участие в областных конкурсах профессионального мастерства</t>
  </si>
  <si>
    <t>ВБ</t>
  </si>
  <si>
    <t>Цель: Создание в системе дошкольного, общего и дополнительного образования детей равных возможностей получения современного качественного образования и позитивной социализации детей</t>
  </si>
  <si>
    <t>Удельный вес численности детей в возрасте 1 - 6 лет, получающих дошкольную образовательную услугу в муниципальных образовательных учреждениях в общей численности детей в возрасте 1 - 6 лет</t>
  </si>
  <si>
    <t xml:space="preserve">Доля детей, охваченных образовательными программами дополнительного образования детей, в общей численности детей 5-18 лет  </t>
  </si>
  <si>
    <t>Соотношение средней заработной платы педагогических работников дошкольных образовательных организаций к средней заработной плате работников общеобразовательных организаций города Апатиты</t>
  </si>
  <si>
    <t>Соотношение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</si>
  <si>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общеобразовательных организаций города Апатиты</t>
  </si>
  <si>
    <t>Задача 1: Обеспечение государственных гарантий общедоступности и бесплатности дошкольного, общего образования и равного доступа к услугам дополнительного образования детей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</si>
  <si>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</si>
  <si>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Количество общеобразовательных организаций, реализующих программы среднего общего образования, показывающих результаты ЕГЭ по обязательным предметам не ниже среднеобластных</t>
  </si>
  <si>
    <t>Доля образовательных организаций, обеспечивающих доступность потребителям информации о своей деятельности на официальных сайтах, от общего количества образовательных организаций</t>
  </si>
  <si>
    <t>не менее 95</t>
  </si>
  <si>
    <t>17.</t>
  </si>
  <si>
    <t>17.1.</t>
  </si>
  <si>
    <t>Доля приемных семей, получающих социальную поддержку к общему количеству приемных семей, имеющих право на получние социальной поддержки</t>
  </si>
  <si>
    <t>Доля лиц, удостоенных звания «Почетный гражданин города Апатиты», которым производится выплата в общей численности граждан, удостоенных звания "Почетный гражданин города Апатиты"</t>
  </si>
  <si>
    <t>семей</t>
  </si>
  <si>
    <t>Количество граждан, обратившихся за возмещением расходов по проезду в  медицинские организации Мурманской области</t>
  </si>
  <si>
    <t xml:space="preserve">Доля граждан, получивших услуги по транспортировке,от общего количества граждан, имеющих право на получение услуги </t>
  </si>
  <si>
    <t>Доля отремонтированных жилых помещений, собственниками которых являются дети-сироты и дети, оставшиеся без попечения родителей, лица из их числа, к общему числу жилых помещений требующих ремонта, собственниками которых являются дети-сироты и дети, оставшиеся без попечения родителей, лиц из их числа</t>
  </si>
  <si>
    <t>Цель подпрограммы: повышение активности социально ориентированных некоммерческих организаций города Апатиты</t>
  </si>
  <si>
    <t>Задача 1: формирование благоприятных условий деятельности социально ориентированных некоммерческих организаций, посредством их финансовой поддержки</t>
  </si>
  <si>
    <t>Количество граждан, которым оказана социальная поддержка</t>
  </si>
  <si>
    <t>Доля многоквартирных домов, находящихся в управлении
товариществ собственников недвижимости в многоквартирных
домах, от общего количества многоквартирных домов</t>
  </si>
  <si>
    <t>Доля многоквартирных домов, где выбран Совет многоквартирного дома, в общем количестве многоквартирных домов</t>
  </si>
  <si>
    <t>Доля ТСН, воспользовавшихся субсидией на возмещение затрат связанных с созданием ТСЖ, к общему числу созданных ТСЖ в течение года</t>
  </si>
  <si>
    <t>Задача 1: Развитие механизмов муниципальной поддержки инициативных групп собственников помещений по вопросам создания ТСН</t>
  </si>
  <si>
    <t>Количество руководителей и специалистов ТСН, повысивших квалификацию</t>
  </si>
  <si>
    <t>Количество проведенных общих собраний по переизбранию нового состава Совета многоквартирного дома</t>
  </si>
  <si>
    <t>Численность молодых людей, принимающих участие в профориентационных мероприятиях</t>
  </si>
  <si>
    <t>Цель подпрограммы: Улучшение жилищных условий молодых семей города Апатиты</t>
  </si>
  <si>
    <t>18.</t>
  </si>
  <si>
    <t>Цель Программы: Повышение уровня благоустройства территорий муниципального образования</t>
  </si>
  <si>
    <t>Доля выполненных Программных мероприятий по повышению уровня благоустройства территорий муниципального образования, от числа запланированных Программой</t>
  </si>
  <si>
    <t>Задача 1: Повышение уровня благоустройства дворовых территорий муниципального образования</t>
  </si>
  <si>
    <t>Количество благоустроенных дворовых территорий</t>
  </si>
  <si>
    <t>Количество благоустроенных муниципальных территорий общего пользования (парков, скверов и т.д.)</t>
  </si>
  <si>
    <t>Задача 3: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</t>
  </si>
  <si>
    <t>Доля дворовых территорий, благоустроенных с трудовым участием граждан от числа запланированных Программой</t>
  </si>
  <si>
    <t>Количество заброшенных захоронений, по которым выполнены
работы по приведению в эстетический вид (нарастающим итогом)</t>
  </si>
  <si>
    <t>19.</t>
  </si>
  <si>
    <t>19.1.</t>
  </si>
  <si>
    <t>МП "Информационное общество"</t>
  </si>
  <si>
    <t>МП "Формирование современной городской среды на территории муниципального образования город Апатиты с подведомственной территорией Мурманской области"</t>
  </si>
  <si>
    <t xml:space="preserve">Количество работников в соответствии с утвержденным штатным расписанием </t>
  </si>
  <si>
    <t>Количество заключенных договоров (муниципальных контрактов) для
осуществления деятельности учреждения</t>
  </si>
  <si>
    <t>Доля пустующих объектов, содержащихся за счет средств местного
бюджета, от общего числа пустующих объектов, составляющих казну</t>
  </si>
  <si>
    <t>Цель МП: Повышение эффективности управления муниципальным имуществом и земельными ресурсами</t>
  </si>
  <si>
    <t>тыс.кв. м</t>
  </si>
  <si>
    <t xml:space="preserve">Площадь земельных участков, сформированных для
индивидуального жилищного строительства, обеспеченных объектами коммунальной и дорожной инфраструктуры </t>
  </si>
  <si>
    <t>Задача 1: Профилактика правонарушений в общественных местах, защита личности, общества от противоправных посягательств, на основе принципов добровольности, законности, гуманности, соблюдения и защиты прав и свобод человека и гражданина</t>
  </si>
  <si>
    <t>Количество мероприятий с участием представителей общественных
объединений по обеспечению охраны общественного порядка</t>
  </si>
  <si>
    <t>Задача 2: Развитие системы добровольных народных дружин по предупреждению нарушений общественного порядка</t>
  </si>
  <si>
    <t>Доля выполненных подпрограммных мероприятий по повышению
безопасности дорожного движения на территории муниципального
образования город Апатиты, от числа запланированных
подпрограммой на период ее действия</t>
  </si>
  <si>
    <t>100%/ 100%</t>
  </si>
  <si>
    <t>Цель: Обеспечение развития дорожного хозяйства на территории муниципального образования город Апатиты</t>
  </si>
  <si>
    <t>Доля выполненных подпрограммных мероприятий по обеспечению
развития дорожного хозяйства, от числа запланированных
подпрограммой на период ее действия</t>
  </si>
  <si>
    <t>Уровень обеспеченности потребности в коммунальных ресурсах от необходимого объема</t>
  </si>
  <si>
    <t>МП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</si>
  <si>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</si>
  <si>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>Задача 3. Формирование у населения потребности в толерантном поведении к людям других национальностей и религиозных конфессий, на основе ценностей многонационального российского общества, культурного самосознания, принципов соблюдения прав и свобод человека</t>
  </si>
  <si>
    <t>Количество случаев ксенофобии, религиозной и этнической нетерпимости, этнического и религиозного экстремизма</t>
  </si>
  <si>
    <t>Количество информационных материалов по противодействию
экстремизму и профилактике терроризма</t>
  </si>
  <si>
    <t>койко-место</t>
  </si>
  <si>
    <t>Задача 2. Стимулирование социальной ответственности бизнеса</t>
  </si>
  <si>
    <t>Задача 3. Повышение компетенции и конкурентоспособности субъектов малого и среднего предпринимательства</t>
  </si>
  <si>
    <t>Количество проведенных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
Апатиты</t>
  </si>
  <si>
    <t>Задача 4. Создание условий для комплексного развития потребительского рынка и наиболее полного удовлетворения потребностей населения в потребительских товарах</t>
  </si>
  <si>
    <t>Доля потребленных коммунальных ресурсов и ГСМ от установленных лимитов</t>
  </si>
  <si>
    <t>Количество нарушений и штрафных санкций</t>
  </si>
  <si>
    <t>Уровень материально-технического оснащения органов местного
самоуправления муниципального образования город Апатиты
с подведомственной территорией Мурманской области</t>
  </si>
  <si>
    <t>ВБС</t>
  </si>
  <si>
    <t>Количество заключенных соглашений о предоставлении субсидии социально ориентированным некоммерческим организациям</t>
  </si>
  <si>
    <t>Численность лиц, проходящих спортивную подготовку</t>
  </si>
  <si>
    <t>Подпрограмма «Обеспечение экологической безопасности»</t>
  </si>
  <si>
    <t>МП «Капитальный ремонт многоквартирных домов»</t>
  </si>
  <si>
    <t>Подпрограмма «Проведение капитального ремонта многоквартирных домов»</t>
  </si>
  <si>
    <t>МП «Территориальное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области»</t>
  </si>
  <si>
    <t>МП «Формирование современной городской среды на территории муниципального образования город Апатиты с подведомственной территорией Мурманской области»</t>
  </si>
  <si>
    <t>МП «Противодействие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Апатиты»</t>
  </si>
  <si>
    <t>Подпрограмма «Обеспечение градостроительной деятельности»</t>
  </si>
  <si>
    <t>Подпрограмма  «Внешнее благоустройство городских территорий»</t>
  </si>
  <si>
    <t xml:space="preserve">Причины низкой степени освоения финансирования, степени реализации мероприятий </t>
  </si>
  <si>
    <t>Количество отремонтированных многоквартирных домов (нарастающим итогом к 2019)</t>
  </si>
  <si>
    <t>Количество проведенных мероприятий, напрвленных на правовое просвещение и правовое информирование граждан</t>
  </si>
  <si>
    <t>Из запланированных 6 мероприятий 1 не выполнено</t>
  </si>
  <si>
    <t>МП "Экономический потенциал"</t>
  </si>
  <si>
    <t>Цель МП: Повышение предпринимательской и инвестиционной активности, в том числе в сфере туризма, в муниципальном образовании город Апатиты с подведомственной территорией</t>
  </si>
  <si>
    <t>Наличие актуальной информации о свободных инвестиционных площадках на территории города Апатиты</t>
  </si>
  <si>
    <t>да – 1, нет - 0</t>
  </si>
  <si>
    <t>Количество инвестиционных проектов реализованных на территории муниципального образования в отчетном периоде</t>
  </si>
  <si>
    <t xml:space="preserve">Наличие актуализированной информации на официальном сайте органов местного самоуправления города Апатиты в сети «Интернет» в разделе «Инвесторам» </t>
  </si>
  <si>
    <t>Функционирование канала прямой связи для потенциальных инвесторов с руководством города Апатиты</t>
  </si>
  <si>
    <t>Доля населения, занятого в сфере малого и среднего предпринимательства, в общей численности населения, занятого в экономике города Апатиты</t>
  </si>
  <si>
    <t xml:space="preserve">Обеспеченность населения торговыми площадями </t>
  </si>
  <si>
    <t>кв.м на 1000 человек населения</t>
  </si>
  <si>
    <t>Численность детей,  находящихся на социальном патронате</t>
  </si>
  <si>
    <t>Цель:  Обеспечение надежности работы наружного уличного освещения, путем замены существующего технически устаревшего оборудования на современное</t>
  </si>
  <si>
    <t>Отсутствие аварийных ситуаций на сетях наружного уличного освещения</t>
  </si>
  <si>
    <t>да - 1/нет- 0</t>
  </si>
  <si>
    <t xml:space="preserve">Задача 2: Содержание и ремонт элементов наружного уличного освещения </t>
  </si>
  <si>
    <t>Доля муниципальных служащих, получивших доплату к пенсии, в общем числе муниципальных служащих обратившихся за получением доплаты</t>
  </si>
  <si>
    <t>Количество мероприятий, реализуемых социально ориентированными некоммерческими организациями, получившими финансовую поддержку за счет средств городского бюджета</t>
  </si>
  <si>
    <t>Задача 2: содействие развитию инфраструктуры поддержки социально ориентированных некоммерческих организаций</t>
  </si>
  <si>
    <t>Количество социально ориентированных некомерческих организаций, с которыми осуществляется взаимодействие на постоянной основе</t>
  </si>
  <si>
    <t>Цель МП: оказание поддержки социально уязвимым слоям населения, социально ориентированным некоммерческим организациям</t>
  </si>
  <si>
    <t>Доля граждан, получающих меры социальной поддержки, в общей численности граждан, обратившихся  за получением мер социальной поддержки</t>
  </si>
  <si>
    <t>Доля социально ориентированных некоммерческих организаций, получивших финансовую поддержку за счет средств городского бюджета, от общего числа социально ориентированных некоммерческих организаций, подавших заявку на участие в городском конкурсе по предоставлению субсидий</t>
  </si>
  <si>
    <t>Задача 1.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</si>
  <si>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>Уровень качества оформления первичных учетных документов</t>
  </si>
  <si>
    <t>Количество проверок внутреннего финансового аудита</t>
  </si>
  <si>
    <t>Доля выпускников, получивших аттестат о среднем образовании</t>
  </si>
  <si>
    <t>Доля обучающихся 5-9 классов, обучающихся по программам углубленного изучения отдельных предметов в общеобразовательных организациях</t>
  </si>
  <si>
    <t>Доля обучающихся 5-9 классов, охваченных массовой профориентационной диагностикой</t>
  </si>
  <si>
    <t>Количество образовательных организаций, по результатам независимой оценки качества условий оказания услуг муниципальными организациями занявших нижние позиции в рейтинге</t>
  </si>
  <si>
    <t>Удельный вес численности учителей в возрасте до 35 лет в общей численности учителей (без внешних совместителей и работающих по договорам гражданско-правового характера) организаций, осуществляющих образовательную деятельность по образовательным программам начального общего, основного общего, среднего общего
образования</t>
  </si>
  <si>
    <t>Количество образовательных организаций, ставших победителями в региональных и/или федеральных конкурсах, предусматривающих грантовую поддержку инновационных проектов</t>
  </si>
  <si>
    <t>Количество лиц из числа выпускников 9, 11-х классов, с которыми заключен договор о целевом обучении на педагогические специальности</t>
  </si>
  <si>
    <t xml:space="preserve">Количество школ в списке общеобразовательных организаций с низкими результатами обучения и/или функционирующими в
неблагоприятных социальных условиях
</t>
  </si>
  <si>
    <t>Объем предоставленных многодетным семьям единовременных денежных выплат на улучшение жилищных условий взамен предоставления им земельного участка в собственность бесплатно</t>
  </si>
  <si>
    <t>Доля средств городского бюджета, направленных на реализацию мероприятий в области охраны окружающей среды, в общем
объеме средств городского бюджета</t>
  </si>
  <si>
    <t>Задача 3. Развитие системы экологического образования и формирование экологической культуры населения</t>
  </si>
  <si>
    <t>Доля отремонтированных многоквартирных домов от общего
количества многоквартирных домов</t>
  </si>
  <si>
    <t>Количество многоквартирных домов, находящихся в управлении товариществ собственников недвижимости в многоквартирных домах, от общего количества многоквартирных домов</t>
  </si>
  <si>
    <t>Цель 1 МП: 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недвижимости в многоквартирных домах</t>
  </si>
  <si>
    <t>Цель 2 МП:  Развитие коммунальной инфраструктуры</t>
  </si>
  <si>
    <t>Количество аварий на объектах коммунальной инфраструктуры</t>
  </si>
  <si>
    <t>Цель: Повышение надежности объектов теплоснабжения и водоснабжения города</t>
  </si>
  <si>
    <t>Цель МП: Обеспечение долгосрочной сбалансированности и устойчивости бюджетной системы города Апатиты как базового принципа ответственной бюджетной политики</t>
  </si>
  <si>
    <t>Объем расходов бюджета города Апатиты на душу населения</t>
  </si>
  <si>
    <t>Темп роста объема расходов бюджета города Апатиты на душу населения</t>
  </si>
  <si>
    <t>Да-1/ нет-0</t>
  </si>
  <si>
    <t>Цель 1: Обеспечение эффективного управления муниципальными финансами</t>
  </si>
  <si>
    <t>Доля главных администраторов средств городского бюджета от их общего количества, имеющих итоговую оценку качества финансового
менеджмента более 80 баллов</t>
  </si>
  <si>
    <t>Функционирование информационного ресурса «Бюджет для граждан» в информационно-коммуникационной сети Интернет</t>
  </si>
  <si>
    <t>более 95</t>
  </si>
  <si>
    <t>Наличие нормативного правового акта муниципального образования,
устанавливающего требования к инвестиционным проектам с
муниципальным участием по экономической эффективности,
критериям их достижения, а также механизмы контроля хода реализации проектов по срокам, стоимости и качеству</t>
  </si>
  <si>
    <t>1</t>
  </si>
  <si>
    <t>Доля муниципальных учреждений, выполнивших муниципальное задание на 100 %, в общем количестве учреждений муниципального
образования, которым установлены муниципальные задания</t>
  </si>
  <si>
    <t>Задача 2 Эффективное управление муниципальным долгом и муниципальными финансовыми активами города Апатиты</t>
  </si>
  <si>
    <t>Задача 3 Развитие информационной системы управления муниципальными финансами, повышение прозрачности городского бюджета и открытости бюджетного процесса</t>
  </si>
  <si>
    <t xml:space="preserve">Количество семей отдельных категорий граждан (молодых семей, многодетных семей) города Апатиты, улучшивших жилищные условия  </t>
  </si>
  <si>
    <t>Цель:  Развитие интереса и массовое вовлечение различных возрастных категорий населения к занятиям физической культурой и спортом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</si>
  <si>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</si>
  <si>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Доля граждан старшего возраста, систематически занимающихся физической культурой и спортом, в общей численности граждан старшего возраста</t>
  </si>
  <si>
    <t>Задача 1: Развитие физической культуры и спорта среди различных категорий населения</t>
  </si>
  <si>
    <t>Эффективность использования существующих объектов спорта</t>
  </si>
  <si>
    <t>Количество спортивных сооружений</t>
  </si>
  <si>
    <t xml:space="preserve">Задача 2: Обеспечение комплексной безопасности учреждений физической культуры и спорта </t>
  </si>
  <si>
    <t>Количество посещений спортивных объектов МАУ ФСК "Атлет"</t>
  </si>
  <si>
    <t>тыс. ед.</t>
  </si>
  <si>
    <t>Доля спортсменов-разрядников в общем количестве лиц, занимающихся в системе спортивных школ</t>
  </si>
  <si>
    <t>Уровень обеспеченности организаций, осуществляющих спортивную подготовку в соответствии ФССП</t>
  </si>
  <si>
    <t>Доля граждан, систематически занимающихся физической
культурой и спортом в общей численности населения 3-79 лет</t>
  </si>
  <si>
    <t>Уровень обеспеченности граждан спортивными сооружениями исходя
из единовременной пропускной способности объектов спорта</t>
  </si>
  <si>
    <t>Численность спортсменов и специалистов, включенных в список кандидатов в спортивные сборные команды Мурманской области</t>
  </si>
  <si>
    <t>Цель:  Обеспечение возможности реализации творческого и культурного развития личности, предоставление современных услуг в сфере культуры населению города</t>
  </si>
  <si>
    <t>Количество посещений библиотек</t>
  </si>
  <si>
    <t>Число участников клубных формирований</t>
  </si>
  <si>
    <t>Задача 1:  Повышение доступности библиотечных услуг с целью приобщения населения города к мировым культурным ценностям</t>
  </si>
  <si>
    <t>Количество массовых мероприятий библиотек</t>
  </si>
  <si>
    <t>Количество посетителей массовых мероприятий библиотек</t>
  </si>
  <si>
    <t xml:space="preserve">Задача 2: Повышение доступности услуг в культурно-досуговой сфере </t>
  </si>
  <si>
    <t>Доля детей, привлекаемых к участию в творческих мероприятиях, от общего количества обучающихся в учреждениях дополнительного образования в сфере искусств</t>
  </si>
  <si>
    <t xml:space="preserve">Цель: : Совершенствование социально-экономических и организационных условий для успешной самореализации молодежи и интеграции в общество </t>
  </si>
  <si>
    <t>Задача 1:  Вовлечение молодежи в общественную деятельность, в том числе гражданско-патриотическое воспитание молодежи и развитие волонтерского движения</t>
  </si>
  <si>
    <t>Задача 2:  Содействие профориентации и карьерным устремлениям молодежи</t>
  </si>
  <si>
    <t>Задача 3:  : Содействие развитию творческого потенциала молодежи</t>
  </si>
  <si>
    <t>Степень выполнения муниципального задания учреждениями культуры и молодежной политики</t>
  </si>
  <si>
    <t>Количество обучающихся по дополнительным общеразвивающим и
предпрофессиональным программам</t>
  </si>
  <si>
    <t xml:space="preserve">Уровень удовлетворенности лиц старшего поколения услугами
культуры (ведомственное анкетирование) </t>
  </si>
  <si>
    <t>Задача 2: Создание условий для разностороннего развития молодежи и поддержки молодежных инициатив</t>
  </si>
  <si>
    <t>Задача 3. Снижение рисков возникновения и смягчение последствий чрезвычайных ситуаций природного и техногенного характера</t>
  </si>
  <si>
    <t>Задача 4. Обучение и пропаганда знаний в области гражданской обороны и защиты населения от чрезвычайных ситуаций</t>
  </si>
  <si>
    <t>Уровень выполнения Плана курсового обучения на текущий год</t>
  </si>
  <si>
    <t xml:space="preserve">Уровень обеспеченностикадрами от утвержденного штатным расписанием </t>
  </si>
  <si>
    <t>Цель:  Развитие систем оказания содействия органам местного самоуправления, правоохранительным органам по обеспечению правопорядка от противоправных посягательств</t>
  </si>
  <si>
    <t>Доля общегородских мероприятий с участием представителей
общественных организаций по обеспечению общественного порядка
от запланированных общегородских мероприятий на год</t>
  </si>
  <si>
    <t xml:space="preserve">Доля обеспеченности членов общественных объединений
правоохранительной направленности знаками отличия от
необходимого количества </t>
  </si>
  <si>
    <t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</t>
  </si>
  <si>
    <t>Доля выполненных мероприятий согласно Плана основных мероприятий муниципального образования в области гражданской обороны, предупреждения и ликвидации чрезвычайных ситуаций, обеспечения пожарной безопасности и безопасности людей на
водных объектах</t>
  </si>
  <si>
    <t>Степень освоения денежных средств выделенных на обеспечение
деятельности Муниципального казенного учреждения «Служба гражданской защиты города Апатиты»</t>
  </si>
  <si>
    <t>Уровень защищённости муниципальных информационных систем</t>
  </si>
  <si>
    <t>Уровень внедрения комплексной системы защиты информации в
автоматизированной системе органов местного самоуправления
г. Апатиты</t>
  </si>
  <si>
    <t>да-1 / нет-0</t>
  </si>
  <si>
    <t>Задача 2. Поддержание на актуальном уровне мер по защите информации для объектов информатизации, предназначенных для работы с информацией ограниченного доступа</t>
  </si>
  <si>
    <t>Доля отремонтированных муниципальных объектов водоснабжения от общего числа муниципальных объектов водоснабжения</t>
  </si>
  <si>
    <t xml:space="preserve">Количество отремонтированных участков сетей теплоснабжения </t>
  </si>
  <si>
    <t xml:space="preserve">Доля реализованных мероприятий, направленных на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 от
запланированных на год </t>
  </si>
  <si>
    <t>Задача 1: Повышение уровня межведомственного взаимодействия в муниципальном образовании город Апатиты с подведомственной территорией Мурманской области, направленного на предупреждение, выявление и последующее устранение причин и условий, способствующих осуществлению террористической и экстремистской деятельности</t>
  </si>
  <si>
    <t>Количество правовых видеолекториев, проведенных в образовательных
учреждениях, по вопросам применения федерального и регионального
законодательства в области противодействия экстремизму и терроризму</t>
  </si>
  <si>
    <t>Доля функционирующих инженерных сетей, находящихся в муниципальной собственности, от общего количества
инженерных сетей, находящихся муниципальной собственности</t>
  </si>
  <si>
    <t>Задача 3. Обеспечение эффективного управления земельными ресурсами на территории муниципального образования город Апатиты с подведомственной территорией Мурманской области</t>
  </si>
  <si>
    <t>Количество земельных участков, в отношении которых проведены кадастровые работы</t>
  </si>
  <si>
    <t xml:space="preserve">Доля выполненных мероприятий по обеспечению эффективной
деятельности МКУ г. Апатиты «УГХ» от запланированных на текущий год
</t>
  </si>
  <si>
    <t>Прирост доходов, поступивших в городской бюджет от использования имущества, находящегося в муниципальной собственности</t>
  </si>
  <si>
    <t>Цель: : Обеспечение благоприятных и безопасных условий для проживания и отдыха граждан</t>
  </si>
  <si>
    <t>Доля объема выполненных работ по эксплуатации и ремонту детского игрового и спортивного оборудования и покрытий детских площадок к
общему объему от запланированных работ в текущем году</t>
  </si>
  <si>
    <t>Доля выполненных услуг при проведении праздничных мероприятий от общего количества запланированных услуг при проведении праздничных мероприятий в текущем году</t>
  </si>
  <si>
    <t xml:space="preserve">Количество выполненных мероприятий, направленных на 
обеспечение условий для безопасного и комфортного проживания населения </t>
  </si>
  <si>
    <t>ед</t>
  </si>
  <si>
    <t>Задача 1. Подготовка объектов теплоснабжения города к работе в отопительный период</t>
  </si>
  <si>
    <t>Задача 2. Подготовка объектов водоснабжения города к работе в отопительный период</t>
  </si>
  <si>
    <t>Количество отремонтированных участков сетей водоснабжения</t>
  </si>
  <si>
    <t>Объем туристского потока на территории  муниципального образования Апатиты</t>
  </si>
  <si>
    <t>Число ночевок туристов в КСР</t>
  </si>
  <si>
    <t>Количество лиц, размещенных в КСР и в иных средствах размещения</t>
  </si>
  <si>
    <t>Темп роста объема туристского потока на территории города Апатиты
(в коллективных средствах размещения)</t>
  </si>
  <si>
    <t>% к предыдущему году</t>
  </si>
  <si>
    <t>млн.руб.</t>
  </si>
  <si>
    <t>Задача: Снижение объема потребления энергетических ресурсов на жилищном фонде,  муниципальными бюджетными учреждениями</t>
  </si>
  <si>
    <t>Цель МП:  Стимулирование ресурсосбережения и повышения энергоэффективности</t>
  </si>
  <si>
    <t>18.1.</t>
  </si>
  <si>
    <t>18.2.</t>
  </si>
  <si>
    <r>
      <t xml:space="preserve"> </t>
    </r>
    <r>
      <rPr>
        <sz val="10"/>
        <rFont val="Times New Roman"/>
        <family val="1"/>
        <charset val="204"/>
      </rPr>
      <t>№ п/п</t>
    </r>
  </si>
  <si>
    <t>Задача 3: социальная поддержка граждан по проезду в медицинские организации Мурманской области и обратно</t>
  </si>
  <si>
    <t>Значение показателя</t>
  </si>
  <si>
    <t>неэффективная</t>
  </si>
  <si>
    <t>Количество работников в соответствии со штатным расписанием</t>
  </si>
  <si>
    <t>Задача 2: Обеспечение реализации предусмотренных законодательством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материально-технического обеспечения деятельности органов местного самоуправления</t>
  </si>
  <si>
    <t>Количество приемных семей, имеющих право на получение социальной поддержки</t>
  </si>
  <si>
    <t xml:space="preserve"> Доля граждан, охваченных мероприятиями социально-ориентированных некоммерческих организаций, получивших финансовую поддержку за счет средств  городского бюджета на реализацию социально значимых программ (проектов), от общего количества граждан, запланированных к участию в таких программах</t>
  </si>
  <si>
    <t>Доля детей в возрасте от 5 до 18 лет, получающих дополнительное общеразвивающим программам за счет социального сертификата на получение муниципальной услуги в социальной сфере, от общего количества детей в возрасте от 5 до 18 лет</t>
  </si>
  <si>
    <t>Задача 3: Обеспечение деятельности прочих учреждений, подведомственных Комитету по ФКиС</t>
  </si>
  <si>
    <t>Задача 2: Обеспечение эффективной деятельности организаций, осуществляющих спортивную подготовку</t>
  </si>
  <si>
    <t>Доля обучающихся образовательных организаций (далее – ОО), занимающихся в режиме 5-дневной учебной недели</t>
  </si>
  <si>
    <t>Количество дошкольных образовательных учреждений реализующих программы дополнительного образования для воспитанников старше 5 лет</t>
  </si>
  <si>
    <t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</t>
  </si>
  <si>
    <t>Доля выполненных мероприятий, предусмотренных Подпрограммой    № 3, от запланированных на текущий год</t>
  </si>
  <si>
    <t>Количество членов добровольной народной дружины в муниципальном образовании город Апатиты с подведомственной
территорией</t>
  </si>
  <si>
    <t>Количество реализованных основных положений Стандарта 2.0
(с учетом требований Атласа муниципальных практик)</t>
  </si>
  <si>
    <t>Объем платных услуг от продажи мест в КСР и иных средствах
размещения</t>
  </si>
  <si>
    <t xml:space="preserve">Степень удовлетворенности пользователей услугами по
предоставлению архивной информации </t>
  </si>
  <si>
    <t>Подпрограмма 1  «Развитие массового спорта»</t>
  </si>
  <si>
    <t>Подпрограмма 2  «Развитие спортивной инфраструктуры»</t>
  </si>
  <si>
    <t xml:space="preserve">Подпрограмма 1 «Развитие массового спорта»
</t>
  </si>
  <si>
    <t>Подпрограмма 2 «Развитие спортивной инфраструктуры»</t>
  </si>
  <si>
    <t>Подпрограмма 1 «Развитие массового спорта»</t>
  </si>
  <si>
    <t>Подпрограмма 1 «Культура»</t>
  </si>
  <si>
    <t>Подпрограмма 2 "Вовлечение молодежи в социальную практику»</t>
  </si>
  <si>
    <t>Подпрограмма 1 "Культура"</t>
  </si>
  <si>
    <t>Подпрограмма 2 «Вовлечение молодежи в социальную практику»</t>
  </si>
  <si>
    <t xml:space="preserve">Подпрограмма № 1 «Профилактика безнадзорности и правонарушений несовершеннолетних» </t>
  </si>
  <si>
    <t>Подпрограмма № 2 «Профилактика наркомании, алкоголизма и употребления табака в молодежной среде города Апатиты»</t>
  </si>
  <si>
    <t>Подпрограмма № 3 «Обеспечение безопасности и защиты населения в области гражданской обороны и чрезвычайных ситуаций»</t>
  </si>
  <si>
    <t>Подпрограмма № 5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области»</t>
  </si>
  <si>
    <t>Подпрограмма № 5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
подведомственной территорией Мурманской области»</t>
  </si>
  <si>
    <t>Подпрограмма № 5 «Противодействие экстремизму и профилактика терроризма на территории муниципального образования город Апатиты»</t>
  </si>
  <si>
    <t>Подпрограмма № 1 «Поддержка и стимулирование жилищного строительства в городе Апатиты»</t>
  </si>
  <si>
    <t>Подпрограмма № 2 «Обеспечение жильем молодых семей города Апатиты»</t>
  </si>
  <si>
    <t>Подпрограмма № 1 «Развитие дорожного хозяйства»</t>
  </si>
  <si>
    <t>Подпрограмма № 1 «Организация сферы ритуальных услуг»</t>
  </si>
  <si>
    <t>Цель:  Формирование условий для выбора способа управления многоквартирным домом – управление товариществом собственников жилья</t>
  </si>
  <si>
    <t>Подпрограмма № 1 «Поддержка развития товариществ собственников недвижимости в многоквартирных домах»</t>
  </si>
  <si>
    <t>Подпрограмма № 2 «Подготовка объектов и систем жизнеобеспечения к работе в отопительный период»</t>
  </si>
  <si>
    <t>Подпрограма «Проведение капитального ремонта многоквартирных домов»</t>
  </si>
  <si>
    <t>Количество заключенных трудовых договоров и количество граждан,
зарегистрированных в качестве ИП, по итогам работы по выявлению
неформальной занятости в сфере предпринимательства</t>
  </si>
  <si>
    <t>Задача 1. Совершенствование механизмов муниципальной поддержки малого и среднего предпринимательства</t>
  </si>
  <si>
    <t>Количество проектов нормативных актов, при проведении
антикоррупционной экспертизы в которых выявлены коррупциогенные факторы</t>
  </si>
  <si>
    <t>Количество обслуживаемых муниципальных учреждений,
передавших функции по ведению бухгалтерского и налогового учета</t>
  </si>
  <si>
    <t xml:space="preserve">Доля численности животных без владельцев, в отношении которых выполнена деятельность по обращению с ними от общего количества
животных без владельцев, в отношении которых необходимо  осуществить деятельность по обращению с животными без владельцев, запланированного подпрограммой в текущем году </t>
  </si>
  <si>
    <t>Доля выполненных работ по содержанию и планово-предупредительному ремонту сетей НУО от общего объема работ по содержанию и планово-предупредительному ремонту сетей НУО, запланированному на текущий год</t>
  </si>
  <si>
    <t>Доля выполненных мероприятий по созданию комфортных безопасных
условий для проживания граждан от запланированных Программой на текущий год</t>
  </si>
  <si>
    <t>Задача 2: Обеспечение муниципальной поддержки в виде предоставления единовременной денежной выплаты многодетным семьям на улучшение жилищных условий</t>
  </si>
  <si>
    <t>Протяженность автомобильных дорог общего пользования
местного значения соответствующих нормативным требованиям к
транспортно- эксплуатационному состоянию/ Доля протяженности автомобильных дорог общего пользования местного значения соответствующих нормативным требованиям к транспортно- эксплуатационному состоянию от общей протяженности автомобильных дорог общего пользования местного значения</t>
  </si>
  <si>
    <t>Задача 1. Обеспечение оформления права муниципальной собственности на все объекты недвижимости муниципальной собственности, бесхозяйные объекты недвижимого имущества, расположенные на территории муниципального образования город Апатиты с подведомственной территорией Мурманской области, осуществление государственного кадастрового учета</t>
  </si>
  <si>
    <t>Количество зарегистрированных нарушений общественного
порядка экстремистского и террористического характера</t>
  </si>
  <si>
    <t>Количество внесенных контрольно-надзорными органами представлений об устранении причин и условий, способствующих
реализации угроз безопасности Российской Федерации</t>
  </si>
  <si>
    <t>Задача 2: Осуществление мероприятий по профилактике терроризма и экстремизма в сферах межнациональных и межрелигиозных отношений, образования, культуры, физической культуры, спорта, в социальной, молодежной и информационной политике, в сфере обеспечения общественного правопорядка</t>
  </si>
  <si>
    <t>Задача 4. Проведение информационных, пропагандистских и контрпропагандистских мероприятий, с участием институтов гражданского общества, направленных на формирование нетерпимости к экстремистской и террористической идеологии, повышение бдительности населения</t>
  </si>
  <si>
    <t>Подпрограмма № 1 «Социальная поддержка отдельных категорий граждан»</t>
  </si>
  <si>
    <t>Подпрограмма № 2 «Социальная поддержка социально ориентированных организаций»</t>
  </si>
  <si>
    <t>Подпрограмма № 2 «Формирование благоприятной инвестиционной среды»</t>
  </si>
  <si>
    <t>Подпрограмма № 3 «Развитие туризма»</t>
  </si>
  <si>
    <t>Цель: Осуществление эффективного использования и организация устойчивого функционирования объектов муниципального имущества, бесхозяйных объектов недвижимого имущества и земельных ресурсов, расположенных на территории муниципального образования город Апатиты с подведомственной территорией Мурманской области</t>
  </si>
  <si>
    <t>Задача 2: Повышение уровня благоустройства муниципальных территорий общего пользования (парков, скверов и т.д.)</t>
  </si>
  <si>
    <t>Доля детей и молодежи, систематически занимающихся физической
культурой и спортом, в общей численности детей и молодежи</t>
  </si>
  <si>
    <t>Доля отремонтированных муниципальных объектов теплоснабжения от общего количества муниципальных объектов теплоснабжения</t>
  </si>
  <si>
    <r>
      <t xml:space="preserve"> </t>
    </r>
    <r>
      <rPr>
        <sz val="9"/>
        <rFont val="Times New Roman"/>
        <family val="1"/>
        <charset val="204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</si>
  <si>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Times New Roman"/>
        <family val="1"/>
        <charset val="204"/>
      </rPr>
      <t>2</t>
    </r>
  </si>
  <si>
    <r>
      <t>Оценка эффективности</t>
    </r>
    <r>
      <rPr>
        <vertAlign val="superscript"/>
        <sz val="10"/>
        <rFont val="Times New Roman"/>
        <family val="1"/>
        <charset val="204"/>
      </rPr>
      <t>2</t>
    </r>
  </si>
  <si>
    <r>
      <t>Степень освоения бюджетных средств (Сб)</t>
    </r>
    <r>
      <rPr>
        <vertAlign val="superscript"/>
        <sz val="12"/>
        <rFont val="Times New Roman"/>
        <family val="1"/>
        <charset val="204"/>
      </rPr>
      <t>1</t>
    </r>
  </si>
  <si>
    <t>Сведения о достижении запланированных показателей реализации муниципальных программ (подпрограмм) в 2024 году</t>
  </si>
  <si>
    <t>Цель: Доведение к 2026 году до 61,5 % доли граждан, систематически занимающихся физической культурой и спортом, путем создания системы мотивации населения, активизации спортивно-массовой работы, подготовки спортивного резерва и развития спортивной инфраструктуры</t>
  </si>
  <si>
    <t>Цель:  Достижение высокого уровня обеспеченности спортивной инфраструктурой для массового спорта и спорта высших достижений</t>
  </si>
  <si>
    <t>Подпрограмма 3 «Обеспечение развития физической культуры и спорта в городе Апатиты через эффективное выполнение муниципальных функций»</t>
  </si>
  <si>
    <t>220</t>
  </si>
  <si>
    <t>Доля участников, прошедших тестирование ГТО</t>
  </si>
  <si>
    <t>Количество официальных физкультурных и спортивных мероприятий, поведенных на территории муниципального образования город Апатиты с подведомственной территорией Мурманской области</t>
  </si>
  <si>
    <t>Сведения о финансировании муниципальных программ (подпрограмм), реализации мероприятий и достижении запланированных результатов их реализации в 2024 году</t>
  </si>
  <si>
    <t xml:space="preserve">Цель: Повышение уровнякачества в сфере ритуальных услуг на территории муниципального  образования </t>
  </si>
  <si>
    <t>Доля выполненных мероприятий по обеспечению развития сферы ритуальных услуг на территории муниципального образования от числа запланированных в текущем году подпрограммой</t>
  </si>
  <si>
    <t>Задача 1:  Обеспечение содержания в надлежащем порядке территорий кладбищ в соответствии с санитарно-эпидемиологическими нормами</t>
  </si>
  <si>
    <t>Задача 3:  Содержане в надлежащем порядке воинских захоронений</t>
  </si>
  <si>
    <t>Обеспечение содержания в надлежащем порядке воинского
захоронения Лобко Е.Я.</t>
  </si>
  <si>
    <t>да – 1/нет - 0</t>
  </si>
  <si>
    <t>0,721/0,789</t>
  </si>
  <si>
    <t>Подпрограмма № 2 «Наружное уличное освещение»</t>
  </si>
  <si>
    <t xml:space="preserve">Из 10 мероприятий выполнены 8. 2 не выполненны по показателю результативности выполнения мероприятия (показатель выполнен менее, чем на 90%) </t>
  </si>
  <si>
    <t>Из 4 мероприятий выполнены 3. 1 мероприятие не выполнено из за срыва сроков выполнения муниципального контракта.</t>
  </si>
  <si>
    <t>Задача 1: Снабжение электрической энергией объектов сетей наружного уличного освещения</t>
  </si>
  <si>
    <t>Уровеньснабжения объектов сетей наружного уличного освещения электрической энергии от необходимого объема</t>
  </si>
  <si>
    <t>Протяженность сетей наружного уличного освещения, на которых заменено существующее технически устаревшее оборудование на современное (нарастающим итогом)</t>
  </si>
  <si>
    <t>0,893/0,956</t>
  </si>
  <si>
    <t xml:space="preserve">Из 14 основных мероприятий выполнены 11. 2 мероприятия не выполнены из-за срыва сроков выполнения муниципальных контрактов,  1 мероприятие считается не выполненным по показателю результативности выполнения мероприятия (показатель выполнен менее, чем на 90%) </t>
  </si>
  <si>
    <t>36,1 / 90,5</t>
  </si>
  <si>
    <t>показатель на 2024 года не запланирован</t>
  </si>
  <si>
    <t>Протяженность участков автомобильных дорог общего пользования
местного значения, на которых проведен ремонт, капитальный ремонт, реконструкция, строительство (нарастающим итогом с 2022 года)</t>
  </si>
  <si>
    <t>Доля протяженности участков автомобильных дорог общего
пользования местного значения, на которых выполнен ремонт,
капитальный ремонт, реконструкция, строительство в общей протяженности автомобильных дорог общего пользования
местного значения (нарастающим итогом с 2022 года)</t>
  </si>
  <si>
    <t>на конец 2024 года нарастающим итогом с 2022 года - 11,9 км (29,8%)</t>
  </si>
  <si>
    <t>0,925/0,973</t>
  </si>
  <si>
    <t>Подпрограмма № 2 «Безопасность дорожного движения и снижение дорожно-транспортного травматизма на территории  муниципального образования город Апатиты с подведомственной территорией Мурманской области»</t>
  </si>
  <si>
    <t>Из 15 основных мероприятий запланированных и профинансированных 13 выполнены, 2 не выполнены в связи с нарушениями подрядчиками сроков выполнения работ</t>
  </si>
  <si>
    <t>Из 13 основных мероприятий запланированных и профинансированных 12 выполнены, 1 не выполнено в полном объеме в связи с нарушениями подрядчиками сроков выполнения работ</t>
  </si>
  <si>
    <t>Снижение доли ДТП, совершению которых сопутствовало наличие неудовлетворительного состояния дорожных покрытий в общем количестве ДТП по сравнению с предыдущим годом</t>
  </si>
  <si>
    <t>Уровень оснащенности образовательных организаций учебно-методической базой по обучению  детей ПДД и формированию у них навыков безопасного участия в дорожном движении от потребности</t>
  </si>
  <si>
    <t>0,827/0,869</t>
  </si>
  <si>
    <t>Подпрограмма № 1 «Развитие современной системы образования»</t>
  </si>
  <si>
    <t>По состоянию на 31.12.2024 количество образовательных учреждений составляет 25 ед. В 15 из них в 2024 проведены различные ремонтные работы текущего характера.</t>
  </si>
  <si>
    <t>Всеми видами организованного отдыха, оздоровления и занятости детей и подростков за 2024 год охвачено 6103 человека, из них в летний период 4737 человек.</t>
  </si>
  <si>
    <t>Всего 614 педагогов, из них до 35 лет 96 человек</t>
  </si>
  <si>
    <t>Доля детей в возрасте от 5 до 18 лет, получающих дополнительное образование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 (за исключением обучающихся в образовательных организациях дополнительного образования детей со специальными наименованиями "детская школа искусств", "детская музыкальная школа", " детская хореографическая школа", "детская театральная щкола", "детская цирковая школа", "детская школа художественных ремесел" (далее - школы искусств)</t>
  </si>
  <si>
    <t>не все победители и призеры муниципального этапа олимпиады набрали необходимое количество баллов для участия в региональном этапе олимпиады. С учетом проходного балла участвовали 109 человек из 1137 обучающихся</t>
  </si>
  <si>
    <t>С учетом проходного балла в заключительном этапе Всероссийской олимпиады школьников принял участие 1 ученик (Котляренко А. МБОУ Гимназия № 1)</t>
  </si>
  <si>
    <t>По состоянию на 31.12.2024 количество МДОУ, подведомственных Управлению образования Администрации города Апатиты Мурманской области составляет - 15 ед., располагаются учреждения в 25 зданиях, 9 из которых или 36 % требуют капитального ремонта</t>
  </si>
  <si>
    <t xml:space="preserve">По состоянию на 31.12.2024 количество муниципальных общеобразовательных учреждений составляет 9 ед., располагаются учреждения в 11 зданиях, 2 из которых или 22% требуют капитального ремонта. Необходимость капитального ремонта зданий МБОУ гимназия №1 (ул.Ленина д.11), МБОУ СОШ №4 (ул.Жемчужная д.38), информация о которых отражена в отчете по форме ОО-2 "Сведения о материально-технической и информационной базе, финансово-экономической деятельности общеобразовательной организации". </t>
  </si>
  <si>
    <t>Необходимость капитального ремонта зданий МБОУ гимназия №1 (ул.Ленина д.11), МБОУ СОШ №4 (ул.Жемчужная д.38)</t>
  </si>
  <si>
    <t xml:space="preserve">Заключено 2 договора с ГАПОУ МО "Северный колледж физической культуры и спорта". </t>
  </si>
  <si>
    <t>Из76 основных мероприятий 1  не выполнено</t>
  </si>
  <si>
    <t>Подпрограмма № 1«Развитие современной системы образования»</t>
  </si>
  <si>
    <t>Цель: Повышение качества общего образования, совершенствование современной образовательной среды для детей, создание условий для обеспечения доступности современного качественного образования и позитивной социализации детей</t>
  </si>
  <si>
    <t>Доступность дошкольного образования для детей в возрасте до 3 лет (включительно)</t>
  </si>
  <si>
    <t xml:space="preserve">Удельный вес численности обучающихся в общеобразовательных организациях в возрасте 7-17 лет, (включительно), к общей численности детей в возрасте 7-17 лет  </t>
  </si>
  <si>
    <t>Подпрограмма № 2 «Развитие дошкольного, общего и дополнительного образования детей»</t>
  </si>
  <si>
    <t>1 выпускник не допущен до ГИА, 2 - не явились на ЕГЭ</t>
  </si>
  <si>
    <t>Доля выпускников общеобразовательных организаций, набравших более 80 баллов по отдельным предметам ЕГЭ, в общей численности выпускников общеобразовательных учреждений</t>
  </si>
  <si>
    <t>Доля выпускников общеобразовательных организаций, набравших не менее 210 баллов в сумме по трем предметам  ЕГЭ в общей численности выпускников общеобразовательных учреждений, выбравших для сдачи три и более предметов ЕГЭ</t>
  </si>
  <si>
    <t>54 выпускника набрали не менее 210 балллов из 212</t>
  </si>
  <si>
    <t>Программы дополнительного образования для воспитанников старше 5 лет реализуются в ДОУ №№ 7, 10, 15, 31, 48, 50, 54, 56. Получена лицензия ДОУ № 1</t>
  </si>
  <si>
    <t>Удельный вес численности лиц, обеспеченных горячим питанием, в общей численности обучающихся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</t>
  </si>
  <si>
    <t>Доля обучающихся, состоящих на различных видах профилактического учета, получающих услуги дополнительного образования, трудоустроенных и/или задействованных в иных формах внеучебной деятельности</t>
  </si>
  <si>
    <t>Доля обучающихся, охваченных мероприятиями, организованными советниками директоров по воспитанию и проведенными в общеобразовательных организациях, в общей численности детей.</t>
  </si>
  <si>
    <t>Уровень освоения субвенций и субсидий по переданным полномочиям</t>
  </si>
  <si>
    <t>менее 95</t>
  </si>
  <si>
    <t xml:space="preserve">                                                                         100%                          100%</t>
  </si>
  <si>
    <t xml:space="preserve">                                        100,0                    86,2</t>
  </si>
  <si>
    <t xml:space="preserve">                                         100                          86,2</t>
  </si>
  <si>
    <t xml:space="preserve">Количество посещений культурно-досугового учреждения </t>
  </si>
  <si>
    <t>Количество культурно-массовых мероприятий доступных для восприятия инвалидами и лицами с ограниченными возможностями здоровья</t>
  </si>
  <si>
    <t>Задача 4: Организация и проведения культурно-массовых мероприятий:</t>
  </si>
  <si>
    <t>Число культурно-массовых мероприятий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</si>
  <si>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35 лет</t>
  </si>
  <si>
    <t>Увеличилось количество мероприятий для молодежи, в том числе в молодежных пространствах "СОПКИ".</t>
  </si>
  <si>
    <t>Численность граждан вовлеченных в добровольческую (волонтерскую)
деятельность в возрасте от 14 до 35 лет</t>
  </si>
  <si>
    <t>Объем средств, направляемых на выплату премий Администрации города Апатиты одаренным детям</t>
  </si>
  <si>
    <t>Подпрограмма 3 «Услуги учреждений культуры и молодежной политики»</t>
  </si>
  <si>
    <t>Количество проведенных мероприятий в соответствии с муниципальным заданием  (Культурно-массовых, творческих)</t>
  </si>
  <si>
    <t>Количество мероприятий, направленных на социализацию и самореализацию молодежи</t>
  </si>
  <si>
    <t xml:space="preserve">Цель: Реализация государственной политики Российской Федерации в области профилактики терроризма и экстремизма на территории муниципального образования город Апатиты с подведомственной территорией Мурманской области путем совершенствования системы профилактических мер антитеррористической, противоэкстремистской направленности, формирования толерантной среды на основе ценностей многонационального российского общества, принципов соблюдения прав и свобод человека </t>
  </si>
  <si>
    <t>Количество тематических уроков по вопросам межэтнических и межкультурных отношений</t>
  </si>
  <si>
    <t>Подпрограмма № 1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</si>
  <si>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</si>
  <si>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 xml:space="preserve"> Подпрограмма № 1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</si>
  <si>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Объем собственных доходов городского бюджета от налоговых и неналоговых поступлений на 1 жителя</t>
  </si>
  <si>
    <t>Темп роста объема налоговых и неналоговых доходов городского бюджета на 1 жителя</t>
  </si>
  <si>
    <t>Сохранение II степени качества управления муниципальными финансами, присваиваемой Министерством финансов Мурманской
области</t>
  </si>
  <si>
    <t>Подпрограмма № 1 «Повышение эффективности бюджетных расходов»</t>
  </si>
  <si>
    <t>не менее 80</t>
  </si>
  <si>
    <t>Задача 1 Совершенствование бюджетного процесса в городе Апатиты и нормативного правового регулирования в бюджетно-финансовой сфере</t>
  </si>
  <si>
    <t>Отсутствие на конец отчетного финансового года просроченной кредиторской задолженности по расходным обязательствам города Апатиты</t>
  </si>
  <si>
    <t>да-1/нет-0</t>
  </si>
  <si>
    <t>да -1/нет -0</t>
  </si>
  <si>
    <t>Уровень исполнения городского бюджета по доходам по итогам текущего финансового года к утвержденному общему годовому объему доходов городского бюджета</t>
  </si>
  <si>
    <t>Наличие утвержденных методик прогнозирования доходов городского бюджета</t>
  </si>
  <si>
    <t>Уровень дебиторской задолженности на конец текущего отчетного финансового года относительно предыдущего года</t>
  </si>
  <si>
    <t>4,3</t>
  </si>
  <si>
    <t>Удельный вес расходов городского бюджета, формируемых в рамках муниципальных программ в общем объеме расходов городского бюджета</t>
  </si>
  <si>
    <t>98,3</t>
  </si>
  <si>
    <t>да-1/нет -0</t>
  </si>
  <si>
    <t>Объем привлеченных внутренних заимствований, предусмотренных в качестве источника финансирования дефицита городского бюджета</t>
  </si>
  <si>
    <t>247 141,9</t>
  </si>
  <si>
    <t>Объем привлеченных бюджетных кредитов из других бюджетов бюджетной системы Российской Федерации в валюте Российской Федерации</t>
  </si>
  <si>
    <t>Объем привлеченных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</si>
  <si>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Отношение значения дефицита городского бюджета к утвержденному
общему годовому объему доходов городского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</si>
  <si>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Наличие размещенной информации на едином портале бюджетной системы Российской Федерации</t>
  </si>
  <si>
    <t xml:space="preserve">Наличие размещенной информации о муниципальных финансах на официальном сайте органов местного самоуправления города Апатиты </t>
  </si>
  <si>
    <t xml:space="preserve">Наличие социальных сетей для распространения в текущем инансовом году информации о городском юджете </t>
  </si>
  <si>
    <t xml:space="preserve">Наличие проведенных в текущем финансовом году органами местного
самоуправления города Апатиты опросов общественного мнения по
бюджетной тематике и публикация отчетов по результатам проведенных опросов </t>
  </si>
  <si>
    <t>Уровень полноты отражения информации в ГИС ГМП о суммах платежей, поступивших на лицевые счета администраторов доходов городского бюджета в текущем финансовом году</t>
  </si>
  <si>
    <t>Задача 4  Развитие системы внутреннего муниципального финансового контроля</t>
  </si>
  <si>
    <t xml:space="preserve">Из 28 мероприятия выполнены 23, не выполнено 5 (2 -         из-за некорректного планирования показателя результативности, 3 - не выполнены). 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</si>
  <si>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 в текущем году</t>
  </si>
  <si>
    <t>Показатель не откорректирован, мероприятие в 2024 году не финансировалось</t>
  </si>
  <si>
    <t xml:space="preserve">Доля реализованных мероприятий, направленных на охрану  окружающей среды, от количества запланированных мероприятий </t>
  </si>
  <si>
    <t>Подпрограмма № 1 «Развитие архивного дела на территории муниципального образования город Апатиты с подведомственной территорией Мурманской области»</t>
  </si>
  <si>
    <t>Доля реализованных мероприятий, направленных на 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документального исторического наследия муниципального образования от запланированных в текущем году</t>
  </si>
  <si>
    <t xml:space="preserve">Доля пользователей архивной информацией, которым предоставлена запрашиваемая информация, в общем числе обратившихся </t>
  </si>
  <si>
    <t xml:space="preserve">Подпрограмма № 2 «Обеспечение деятельности Администрации муниципального образования город Апатиты с подведомственной территорией Мурманской области» </t>
  </si>
  <si>
    <t xml:space="preserve">Доля выполненных мероприятий к общему количеству запланированных на текущий год </t>
  </si>
  <si>
    <t>Доля лиц, замещавших должности муниципальной службы, которым назначена пенсия за выслугу лет, от числа обратившихся за её назначением, и отвечающих требованиям муниципальных актов в назначении пенсии</t>
  </si>
  <si>
    <t>Уровень опубликования документов и материалов, обязательных к опубликованию в соответствии с законодательством</t>
  </si>
  <si>
    <t>Из 27 мероприятий 4 мероприятия  не выполнены по показателю результативности выполнения мероприятия (показатель выполнен менее, чем на 90%)</t>
  </si>
  <si>
    <t>13.3</t>
  </si>
  <si>
    <t>Подпрограмма № 3«Обеспечение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</si>
  <si>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Цель: 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</si>
  <si>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 xml:space="preserve">Уровень материально-технического оснащения органов местного самоуправления муниципального образования город Апатиты с подведомственной территорией Мурманской области </t>
  </si>
  <si>
    <t>Задача 1: Обеспечение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  финансовыми и материальными средствами в необходимом для осуществления деятельности объеме</t>
  </si>
  <si>
    <t>Доля реализованных мероприятий, направленных на создание условий для удовлетворения потребностей органов местного самоуправления муниципального образования город Апатиты с подведомственной территорией Мурманской областик общему количеству запланированных мероприятий на текущий год</t>
  </si>
  <si>
    <t>Подпрограмма № 3 «Обеспечение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</si>
  <si>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Уровень эффективного выполнения полномочий органов местного самоуправлени в муниципальном образовании город Апатиты с подведомственной территорией Мурманской области</t>
  </si>
  <si>
    <t>Уровень предоставления бюджетной, бухгалтерской, налоговой отчетности в обслуживаемых муниципальных учреждениях</t>
  </si>
  <si>
    <t>В 2024 году - 27 МКД, находились в управлении ТСН, всего 405 МКД. В 2024 году создано 1 ТСН .</t>
  </si>
  <si>
    <t>В течение года создано 1 ТСН "Зиновьева 26"</t>
  </si>
  <si>
    <t>Совет многоквартирного дома выбран в 338 МКД</t>
  </si>
  <si>
    <t>Цель МП: Обеспечение информационой безопасности, цифрового межведомственного взаимодействия, в том числе по защищенным каналам связи в целях предоставления гражданам и организациям государственных и муниципальных услуг с использованием современных информационных технологий</t>
  </si>
  <si>
    <t>Задача 1.  Обеспечение информационной безопасности, цифрового взаимодействия, функционирования технологической инфраструктуры и муниципальных иныформационных систем</t>
  </si>
  <si>
    <t>Доля компьютеров, защищённых средствами от несанкционированного доступа к данным, от общего количества компьютерного парка</t>
  </si>
  <si>
    <t>Доля муниципальных служащих и иных работников Администрации
города Апатиты, ответственных за организацию обработки, и защиту
персональных данных, прошедших обучение от общего количества специалистов в данной сфере</t>
  </si>
  <si>
    <t>Наличие организационно-распорядительной документации по
работе и защите персональных данных, в соответствии с
требованиями регуляторов по ЗИ</t>
  </si>
  <si>
    <t>Доля объектов информатизации, предназначенных для обработки объектов информации ограниченного доступа, на которых приняты соответствующие требованиям меры и средства защиты информации, от общего количества объектов информатизации</t>
  </si>
  <si>
    <t>Доля муниципальных служащих и иных работников Администрации
города Апатиты, ответственных за организацию и комплексную
защиту информации и противодействие техническим разведкам, прошедших обучение, от общего количества специалистов в данной сфере</t>
  </si>
  <si>
    <t>Подпрограмма 1 «Обеспечение информационной безопасности и цифровоговзаимодействия»</t>
  </si>
  <si>
    <t>Подпрограмма 1 «Обеспечение информационной безопасности и цифрового взаимодействия»</t>
  </si>
  <si>
    <t xml:space="preserve">Из 8 мероприятий выполнены 5. 2 мероприятия не выполнены из-за переноса выполнения на 2025 год и некорректно установленного показателя,  1 мероприятие считается не выполненным по показателю результативности выполнения мероприятия (показатель выполнен выше, чем 150%) </t>
  </si>
  <si>
    <t>Задача 5: социальная поддержка муниципальных служащих</t>
  </si>
  <si>
    <t>Задача 6: Обеспечение беспрепятственного доступа инвалидов к жилым помещениям в многоквартирных домах</t>
  </si>
  <si>
    <t>Количество подъездов многоквартирных жилых домов,  в которых создана безбарьерная среда для инвалидов</t>
  </si>
  <si>
    <t>Из 9 мероприятий выполнены 8, 1 мероприятие не выполнено.</t>
  </si>
  <si>
    <t>175</t>
  </si>
  <si>
    <t>269</t>
  </si>
  <si>
    <t>Количество субъектов малого и среднего предпринимательства, получивших финансовую и имущественную поддержки, внесенные в реестр субъектов малого и среднего предпринимательства - получателей поддержки</t>
  </si>
  <si>
    <t xml:space="preserve">Количество субъектов малого и среднего предпринимательства  </t>
  </si>
  <si>
    <t>ед. на 10 тыс.человек</t>
  </si>
  <si>
    <t>В нескольких КСР ведется реконструкция</t>
  </si>
  <si>
    <t>Задача 3. Развитие туристской инфраструктуры</t>
  </si>
  <si>
    <t>147,3</t>
  </si>
  <si>
    <t>за 2024 год оценночные данные</t>
  </si>
  <si>
    <t>Задача 4. Разработка туристских продуктов, маршрутов и событийных мероприятий</t>
  </si>
  <si>
    <t>Количество брендовых мероприятий на территории города Апатиты</t>
  </si>
  <si>
    <t>5</t>
  </si>
  <si>
    <t>Цель подпрограммы: : повышение активности и конкурентоспособности субъектов предпринимательства в сфере туризма для формирования конкурентоспособного туристского комплекса
на территории города Апатиты, обеспечения его полноценной и всесторонней интеграции в индустрию гостеприимства Мурманской области, увеличения роли туризма в экономическом и социокультурном развитии города Апатиты</t>
  </si>
  <si>
    <t>Снижение объема потребления тепловой энергии муниципальными
учреждениями (к базовому 2022 году)</t>
  </si>
  <si>
    <t>показатель рассчитан по объему потребления на 1 кв м площади учреждения</t>
  </si>
  <si>
    <t>Из 16 мероприятий 14 выполнены, 2 мероприятие считается не выполненным по показателю результативности выполнения мероприятия</t>
  </si>
  <si>
    <t>Цель:  Обеспечение эффективной профилактики асоциального поведения детей и молодежи,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 современном обществе</t>
  </si>
  <si>
    <t>Задача 2:  Организация условий для досуговой и трудовой занятости несовершеннолетних</t>
  </si>
  <si>
    <t>Задача 4: Профилактика противоправного поведения, выработка навыков здорового образа жизни</t>
  </si>
  <si>
    <t>Задача 5:  Оказание услуг семьям с детьми и несовершеннолетним, попавшим в трудную жизненную ситуацию и социально опасное положение</t>
  </si>
  <si>
    <t>Численность семей имеющих статус находящихся в социально
опасном положении</t>
  </si>
  <si>
    <t>Количество несовершеннолетних, состоящих на профилактическом
учете в комиссии по делам несовершеннолетних и защите их прав города Апатиты</t>
  </si>
  <si>
    <t>Численность несовершеннолетних, привлеченных к уголовной
ответственности</t>
  </si>
  <si>
    <t>Количество случаев повторной подростковой преступности среди
несовершеннолетних</t>
  </si>
  <si>
    <t>Количество межведомственных рейдов в семьи несовершеннолетних,
состоящих на профилактическом учете</t>
  </si>
  <si>
    <t>Цель: Формирование негативного отношения молодых граждан города Апатиты к незаконному потреблению наркотических средств и психотропных веществ</t>
  </si>
  <si>
    <t>Задача 1:  Повышение эффективности межведомственного сотрудничества по вопросам профилактики потребления наркотическихсредств и психотропных веществ</t>
  </si>
  <si>
    <t>Задача 2:  Организация профилактической работы по формированию здорового образа жизни и развитию антинаркотической пропаганды</t>
  </si>
  <si>
    <t>Доля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</si>
  <si>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Общая численность граждан, вовлеченных в добровольческую
(волонтерскую) деятельность в возрасте от 14 до 35 лет</t>
  </si>
  <si>
    <t>Число лиц, совершивших административные правонарушения по линии
незаконного оборота наркотиков</t>
  </si>
  <si>
    <t>Доля выполненных подпрограммных мероприятий по обеспечению развития системы комплексного благоустройства на территории
муниципальногообразования город Апатиты от числа запланированных подпрограммой в текущем году</t>
  </si>
  <si>
    <t>6</t>
  </si>
  <si>
    <t>0,637/0,688</t>
  </si>
  <si>
    <t>Уровень благоустройства кладбищ города санитарной и экологической безопасности в текущем году</t>
  </si>
  <si>
    <t>Доля элементов сетей наружного уличного освещения, соответствующих нормативным показателям, от общего количества элементов сетей наружного уличного освещения</t>
  </si>
  <si>
    <t xml:space="preserve">Подпрограмма № 3 «Внешнее благоустройство городский территорий» </t>
  </si>
  <si>
    <t>0,344/1</t>
  </si>
  <si>
    <t>Из 14 мероприятий 13 выполнены, 1 мероприятие считается не выполненным по показателю результативности выполнения мероприятия</t>
  </si>
  <si>
    <t>Цель: Обеспечение и поддержание в постоянной готовности сил и средств гражданской обороны, защита населения и территории от чрезвычайных ситуаций, минимизация социального и экономического ущерба наносимого населению и экономике от чрезвычайных ситуаций природного и техногенного характера, пожаров и происшествий на водных объектах, обеспечение пожарной безопасности людей на водных объектах</t>
  </si>
  <si>
    <t>Задача 1:  Техническое оснащение ПАСС, ЕДДС, системы обеспечения вызова экстренных оперативных служб через единый номер «112», АПК «Безопасный город»</t>
  </si>
  <si>
    <t>Уровень технического оснащения профессиональной аварийно-спасательной службы и единой дежурно-диспетчерской службы
муниципального образования город Апатиты с подведомственной территорией Мурманской области</t>
  </si>
  <si>
    <t>Задача 2. Развитие гражданской обороны на территории муниципального образования город Апатиты</t>
  </si>
  <si>
    <t>Уровень объема фактически заложенных в резерв материальных ресурсов до нормативных показателей</t>
  </si>
  <si>
    <t>Уровень готовности муниципального образования город Апатиты с подведомственной территорией Мурманской области к действиям по
предназначению при возникновении чрезвычайных ситуаций (происшествий) природного и техногенного характера</t>
  </si>
  <si>
    <t>Подпрограмма № 4 «Обеспечение деятельности Муниципального казенного учреждения «Служба гражданской защиты города Апатиты»</t>
  </si>
  <si>
    <t>Цель: Обеспечение эффективной деятельности Муниципального казенного учреждения «Служба гражданской защиты города Апатиты», в целях реализации предусмотренных законодательством Российской Федерации полномочий органов местного самоуправления города Апатиты</t>
  </si>
  <si>
    <t>Доля выполненных мероприятий, предусмотренных Подпрограммой № 4, направленных на своевременное и качественное обеспечение деятельности Муниципального казенного учреждения «Служба гражданской защиты города Апатиты», от запланированных в
текущем году</t>
  </si>
  <si>
    <t>Задача:  Создание условий для эффективного функционирования Муниципального казенного учреждения «Служба гражданской защиты города Апатиты»</t>
  </si>
  <si>
    <t>Из 4 мероприятий 3 выполнены, 1 мероприятие считается не выполненным по показателю результативности выполнения мероприятия</t>
  </si>
  <si>
    <t>Подпрограмма № 1 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</si>
  <si>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Из 30 мероприятий 28 выполнены, 2 не выполнены.</t>
  </si>
  <si>
    <t>Уровень обеспечения учета объектов, находящихся в реестре
муниципальной собственности</t>
  </si>
  <si>
    <t>Количество объектов недвижимости муниципальной собственности, в
отношении которых оформлены технические планы</t>
  </si>
  <si>
    <t>увеличение потребности в изготовлении технических планов (обеспечение преимущественного права выкупа арендуемого муниципального имущества субъектами МСП; необходимостью постановки безхозных объектов недвижимого имущества на государственный кадастровый учет)</t>
  </si>
  <si>
    <t>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</si>
  <si>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Задача 2. Обеспечение эффективного функционирования, использования, содержания муниципального имущества и бесхозяйных объектов недвижимого имущества, расположенных на территории муниципального образования город Апатиты с подведомственной территорией Мурманской области</t>
  </si>
  <si>
    <t>Доля нежилых зданий, находящихся в муниципальной собственности, в
отношении которых производится очистка кровель от снега (льда) от
общего числа нежилых зданий, находящихся в муниципальной
собственности</t>
  </si>
  <si>
    <t>фактическая необходимость проведения кадастровых работ в рамках исполнения мероприятий подпрограммы в 2024 году. Показатель не был откорректирован</t>
  </si>
  <si>
    <t>Подпрограмма № 1«Владение,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</si>
  <si>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0,860/0,890</t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</si>
  <si>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  <charset val="204"/>
      </rPr>
      <t xml:space="preserve">- если на конец года сложилась кредиторская задолженность , которая была погашена в 2025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задолженности; финансирование 2024 года перенесено в полном объме на 2025 год по уважительной причине </t>
    </r>
  </si>
  <si>
    <t>Подпрограмма № 2 "Обеспечение деятельности Муниципального казенного учреждения города Апатиты "Управление городского хозяйства"</t>
  </si>
  <si>
    <t>Цель:  Обеспечение эффективной деятельности МКУ г. Апатиты «УГХ»</t>
  </si>
  <si>
    <t>Задача: Обеспечение МКУ г. Апатиты «УГХ» финансовыми и материальными средствами в необходимом для осуществления деятельности объеме</t>
  </si>
  <si>
    <t>активная претензионно-исковая работа, увеличение арендной платы за счет ее рыночной оценки, добросовестность арендаторов, связанная с исключением отказа в выкупе арендуемого имущества</t>
  </si>
  <si>
    <t>Подпрограмма № 2 «Обеспечение деятельности Муниципального казенного учреждения города Апатиты "Управление городского хозяйства»</t>
  </si>
  <si>
    <t>В связи с отсутствием заявителей в рамках задачи подпрограммы «Предоставление молодым семьям социальных выплат на приобретение (строительство жилых помещений)» подпрограмма № 2 фактически не выполнялась в 2024 году.</t>
  </si>
  <si>
    <t>Из 2 основных мероприятий профинансированых в 2024 году выполнено 1</t>
  </si>
  <si>
    <t>подпрограмма № 2 в 2024 году фактически не исполнялась</t>
  </si>
  <si>
    <t>Цель:  Создание условий для развития жилищного строительства на территории города Апатиты</t>
  </si>
  <si>
    <t>показатель на 2024 год не устанавливался</t>
  </si>
  <si>
    <t>Количество предоставленных на бесплатной основе многодетным
семьям земельных участков, обеспеченных объектами коммунальной и дорожной инфраструктуры, для индивидуального жилищного строительства</t>
  </si>
  <si>
    <t>Количество выплаты на улучшение жилищных условий взамен
предоставления им земельного участка, состоящих на учете в целях
бесплатного предоставления в собственность земельного участка для
индивидуального жилищного строительства</t>
  </si>
  <si>
    <t>отсутствие заявлений от заинтерисованных лиц</t>
  </si>
  <si>
    <t>Количество предоставленных на бесплатной основе многодетным
семьям земельных участков, для индивидуального жилищного
строительства</t>
  </si>
  <si>
    <t>Задача 1: Обеспечение земельных участков, предоставленных на безвозмездной основе многодетным семьям для индивидуального жилищного строительства, объектами коммунальной и дорожной инфраструктуры</t>
  </si>
  <si>
    <t>Доля молодых семей, получивших социальную выплату, от общего
количества молодых семей, состоящих на учете в качестве нуждающихся в предоставлении жилых помещений</t>
  </si>
  <si>
    <t>Доля молодых семей, реализовавших социальную выплату, от общего
количества молодых семей, получивших социальную выплату</t>
  </si>
  <si>
    <t>Наличие информации об утвержденной Подпрограмме № 2 «Обеспечение жильем молодых семей города Апатиты» и возможности участия в ней на официальном сайте органов местного чамоуправления города Апатиты</t>
  </si>
  <si>
    <t>Оценка эффективности муниципальных программ (подпрограмм, ВЦП, АВЦП) города Апатиты за 2024 год</t>
  </si>
  <si>
    <r>
      <t xml:space="preserve">Подпрограмма 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Обеспечение экологической безопасности»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</si>
  <si>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</si>
  <si>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Times New Roman"/>
        <family val="1"/>
        <charset val="204"/>
      </rPr>
      <t>Обеспечение развития транспортной системы города Апатиты с повышением уровня ее безопасности, доступности и качества транспортной инфраструктуры</t>
    </r>
  </si>
  <si>
    <r>
      <t>Задача 1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</si>
  <si>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Обеспечение комфортной и безопасной городской среды, повышение освещенности улиц, автомобильных дорог и дворовых территорий, улучшение качества предоставления ритуальных услуг</t>
    </r>
  </si>
  <si>
    <r>
      <t>Подпрограмма № 1 «Организация сферы ритуальных услуг</t>
    </r>
    <r>
      <rPr>
        <sz val="10"/>
        <rFont val="Times New Roman"/>
        <family val="1"/>
        <charset val="204"/>
      </rPr>
      <t>»</t>
    </r>
  </si>
  <si>
    <r>
      <t>Задача 3: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Усовершенствование сетей наружного уличного освещения</t>
    </r>
  </si>
  <si>
    <r>
      <t>Задача 1: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Повышение уровня качества внешнего благоустройства территорий муниципального образования </t>
    </r>
  </si>
  <si>
    <r>
      <t>Задача 2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 xml:space="preserve"> Обеспечение условий для безопасного и комфортного проживания населения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</si>
  <si>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Организация работ по энергосбережению в жилищном фонде, бюджетной сфере и на объектах коммунальной инфраструктуры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</si>
  <si>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10"/>
        <rFont val="Times New Roman"/>
        <family val="1"/>
        <charset val="204"/>
      </rPr>
      <t xml:space="preserve">          </t>
    </r>
  </si>
  <si>
    <r>
      <t xml:space="preserve">Подпрограмма № 1 </t>
    </r>
    <r>
      <rPr>
        <b/>
        <i/>
        <sz val="10"/>
        <rFont val="Times New Roman"/>
        <family val="1"/>
        <charset val="204"/>
      </rPr>
      <t>«Создание условий для ведения бизнеса на территории города Апатиты»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</si>
  <si>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Поддержка субъектов малого и среднего предпринимательства и индивидуальной предпринимательской инициативы</t>
    </r>
  </si>
  <si>
    <r>
      <t>Цель подпрограммы:</t>
    </r>
    <r>
      <rPr>
        <sz val="10"/>
        <rFont val="Times New Roman"/>
        <family val="1"/>
        <charset val="204"/>
      </rPr>
      <t xml:space="preserve"> Формирование благоприятной инвестиционной среды, создание условий для реализации инвестиционных проектов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</si>
  <si>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Создание оптимальных условий реализации инвестиционных проектов, обеспечивающих эффективное взаимодействие всех субъектов инвестиционной деятельности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</si>
  <si>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информационной открытости, формирование положительного инвестиционного имиджа муниципального образования город Апатиты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</si>
  <si>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системной работы по управлению развитием туризма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</si>
  <si>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   Продвижение туристской деятельности и привлекательного имиджа города Апатиты</t>
    </r>
  </si>
  <si>
    <r>
      <t xml:space="preserve">Цель подпрограммы: </t>
    </r>
    <r>
      <rPr>
        <b/>
        <sz val="10"/>
        <rFont val="Times New Roman"/>
        <family val="1"/>
        <charset val="204"/>
      </rPr>
      <t>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 документального исторического наследия муниципального образования</t>
    </r>
  </si>
  <si>
    <r>
      <t>Цель: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эффективности исполнения муниципальных функций Администрации муниципального образования город Апатиты с подведомственной территорией Мурманской области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</si>
  <si>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Развитие технической и технологической инфраструктуры информационного общества и обеспечение функционирования муниципальных информационных систем</t>
    </r>
  </si>
  <si>
    <r>
      <t>удовлетворительная</t>
    </r>
    <r>
      <rPr>
        <vertAlign val="superscript"/>
        <sz val="10"/>
        <rFont val="Times New Roman"/>
        <family val="1"/>
        <charset val="204"/>
      </rPr>
      <t>1</t>
    </r>
  </si>
  <si>
    <r>
      <t>недостаточно эффективная</t>
    </r>
    <r>
      <rPr>
        <vertAlign val="superscript"/>
        <sz val="10"/>
        <rFont val="Times New Roman"/>
        <family val="1"/>
        <charset val="204"/>
      </rPr>
      <t>1</t>
    </r>
  </si>
  <si>
    <r>
      <t>эффективная</t>
    </r>
    <r>
      <rPr>
        <vertAlign val="superscript"/>
        <sz val="10"/>
        <rFont val="Times New Roman"/>
        <family val="1"/>
        <charset val="204"/>
      </rPr>
      <t>1</t>
    </r>
  </si>
  <si>
    <t>МП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</si>
  <si>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>МП «Управление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</si>
</sst>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trike/>
      <sz val="10"/>
      <name val="Times New Roman"/>
      <family val="1"/>
      <charset val="204"/>
    </font>
    <font>
      <b/>
      <strike/>
      <u/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/>
    <xf numFmtId="166" fontId="8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/>
    <xf numFmtId="166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166" fontId="8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horizontal="center" vertical="top" wrapText="1"/>
    </xf>
    <xf numFmtId="165" fontId="11" fillId="4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167" fontId="14" fillId="3" borderId="1" xfId="1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 wrapText="1"/>
    </xf>
    <xf numFmtId="166" fontId="8" fillId="5" borderId="0" xfId="0" applyNumberFormat="1" applyFont="1" applyFill="1" applyBorder="1" applyAlignment="1">
      <alignment horizontal="right" vertical="top" wrapText="1"/>
    </xf>
    <xf numFmtId="164" fontId="8" fillId="5" borderId="0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2" borderId="3" xfId="0" applyNumberFormat="1" applyFont="1" applyFill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6" fontId="11" fillId="3" borderId="1" xfId="0" applyNumberFormat="1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166" fontId="8" fillId="3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1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7" fontId="3" fillId="3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2" fillId="2" borderId="1" xfId="1" quotePrefix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7" fontId="2" fillId="3" borderId="1" xfId="1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64" fontId="8" fillId="3" borderId="5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64" fontId="8" fillId="2" borderId="3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top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top" wrapText="1"/>
    </xf>
    <xf numFmtId="167" fontId="2" fillId="2" borderId="6" xfId="1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8" fillId="0" borderId="7" xfId="0" applyFont="1" applyBorder="1"/>
    <xf numFmtId="0" fontId="8" fillId="0" borderId="8" xfId="0" applyFont="1" applyBorder="1"/>
    <xf numFmtId="0" fontId="4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  <color rgb="FFCC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tabSelected="1" view="pageBreakPreview" topLeftCell="A157" zoomScaleSheetLayoutView="100" workbookViewId="0">
      <selection activeCell="C164" sqref="C164"/>
    </sheetView>
  </sheetViews>
  <sheetFormatPr defaultRowHeight="15" x14ac:dyDescent="0.25"/>
  <cols>
    <col min="1" max="1" width="5.140625" style="23" customWidth="1"/>
    <col min="2" max="2" width="44.85546875" style="23" customWidth="1"/>
    <col min="3" max="3" width="9.140625" style="23" customWidth="1"/>
    <col min="4" max="4" width="12.5703125" style="23" customWidth="1"/>
    <col min="5" max="5" width="13.28515625" style="23" customWidth="1"/>
    <col min="6" max="6" width="10.7109375" style="23" customWidth="1"/>
    <col min="7" max="7" width="15.7109375" style="23" customWidth="1"/>
    <col min="8" max="8" width="46.28515625" style="23" customWidth="1"/>
    <col min="9" max="9" width="10.42578125" style="8" bestFit="1" customWidth="1"/>
    <col min="10" max="10" width="10.5703125" style="8" customWidth="1"/>
    <col min="11" max="16384" width="9.140625" style="8"/>
  </cols>
  <sheetData>
    <row r="1" spans="1:22" x14ac:dyDescent="0.25">
      <c r="A1" s="6"/>
      <c r="B1" s="6"/>
      <c r="C1" s="6"/>
      <c r="D1" s="6"/>
      <c r="E1" s="6"/>
      <c r="F1" s="6"/>
      <c r="G1" s="6"/>
      <c r="H1" s="7" t="s">
        <v>19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5.25" customHeight="1" x14ac:dyDescent="0.25">
      <c r="A2" s="200" t="s">
        <v>514</v>
      </c>
      <c r="B2" s="200"/>
      <c r="C2" s="200"/>
      <c r="D2" s="200"/>
      <c r="E2" s="200"/>
      <c r="F2" s="200"/>
      <c r="G2" s="200"/>
      <c r="H2" s="20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8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44.25" customHeight="1" x14ac:dyDescent="0.25">
      <c r="A4" s="202" t="s">
        <v>503</v>
      </c>
      <c r="B4" s="201" t="s">
        <v>0</v>
      </c>
      <c r="C4" s="201" t="s">
        <v>1</v>
      </c>
      <c r="D4" s="201"/>
      <c r="E4" s="201"/>
      <c r="F4" s="201" t="s">
        <v>161</v>
      </c>
      <c r="G4" s="201" t="s">
        <v>5</v>
      </c>
      <c r="H4" s="201" t="s">
        <v>307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45" customHeight="1" x14ac:dyDescent="0.25">
      <c r="A5" s="202"/>
      <c r="B5" s="201"/>
      <c r="C5" s="51" t="s">
        <v>3</v>
      </c>
      <c r="D5" s="51" t="s">
        <v>2</v>
      </c>
      <c r="E5" s="51" t="s">
        <v>4</v>
      </c>
      <c r="F5" s="201"/>
      <c r="G5" s="201"/>
      <c r="H5" s="20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3.5" customHeight="1" x14ac:dyDescent="0.25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2">
        <v>7</v>
      </c>
      <c r="H6" s="52"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 x14ac:dyDescent="0.25">
      <c r="A7" s="171" t="s">
        <v>6</v>
      </c>
      <c r="B7" s="164" t="str">
        <f>'Цел.пок-ли'!B6</f>
        <v>МП «Развитие физической культуры и спорта»</v>
      </c>
      <c r="C7" s="56" t="s">
        <v>11</v>
      </c>
      <c r="D7" s="65">
        <f>D8+D9</f>
        <v>296250.7</v>
      </c>
      <c r="E7" s="65">
        <f>E8+E9</f>
        <v>296218</v>
      </c>
      <c r="F7" s="66">
        <f>E7/D7</f>
        <v>0.99988962051397678</v>
      </c>
      <c r="G7" s="174"/>
      <c r="H7" s="16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" customHeight="1" x14ac:dyDescent="0.25">
      <c r="A8" s="171"/>
      <c r="B8" s="165"/>
      <c r="C8" s="61" t="s">
        <v>12</v>
      </c>
      <c r="D8" s="13">
        <f>D11+D13+D15</f>
        <v>283168.90000000002</v>
      </c>
      <c r="E8" s="13">
        <f>E11+E13+E15</f>
        <v>283136.2</v>
      </c>
      <c r="F8" s="14">
        <f t="shared" ref="F8:F13" si="0">E8/D8</f>
        <v>0.99988452121684268</v>
      </c>
      <c r="G8" s="175"/>
      <c r="H8" s="16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" customHeight="1" x14ac:dyDescent="0.25">
      <c r="A9" s="171"/>
      <c r="B9" s="166"/>
      <c r="C9" s="61" t="s">
        <v>13</v>
      </c>
      <c r="D9" s="13">
        <f>D16</f>
        <v>13081.8</v>
      </c>
      <c r="E9" s="13">
        <f>E16</f>
        <v>13081.8</v>
      </c>
      <c r="F9" s="14">
        <f>E9/D9</f>
        <v>1</v>
      </c>
      <c r="G9" s="184"/>
      <c r="H9" s="18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customHeight="1" x14ac:dyDescent="0.25">
      <c r="A10" s="177" t="s">
        <v>8</v>
      </c>
      <c r="B10" s="167" t="s">
        <v>460</v>
      </c>
      <c r="C10" s="57" t="s">
        <v>11</v>
      </c>
      <c r="D10" s="15">
        <f>D11</f>
        <v>365</v>
      </c>
      <c r="E10" s="15">
        <f>E11</f>
        <v>365</v>
      </c>
      <c r="F10" s="16">
        <f t="shared" si="0"/>
        <v>1</v>
      </c>
      <c r="G10" s="148">
        <v>1</v>
      </c>
      <c r="H10" s="15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 x14ac:dyDescent="0.25">
      <c r="A11" s="163"/>
      <c r="B11" s="167"/>
      <c r="C11" s="57" t="s">
        <v>12</v>
      </c>
      <c r="D11" s="15">
        <v>365</v>
      </c>
      <c r="E11" s="15">
        <v>365</v>
      </c>
      <c r="F11" s="16">
        <f t="shared" si="0"/>
        <v>1</v>
      </c>
      <c r="G11" s="149"/>
      <c r="H11" s="15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6.5" customHeight="1" x14ac:dyDescent="0.25">
      <c r="A12" s="177" t="s">
        <v>9</v>
      </c>
      <c r="B12" s="182" t="s">
        <v>461</v>
      </c>
      <c r="C12" s="57" t="s">
        <v>11</v>
      </c>
      <c r="D12" s="15">
        <f>D13</f>
        <v>82485.3</v>
      </c>
      <c r="E12" s="15">
        <f>E13</f>
        <v>82485.3</v>
      </c>
      <c r="F12" s="16">
        <f>E12/D12</f>
        <v>1</v>
      </c>
      <c r="G12" s="191">
        <v>1</v>
      </c>
      <c r="H12" s="20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 x14ac:dyDescent="0.25">
      <c r="A13" s="178"/>
      <c r="B13" s="196"/>
      <c r="C13" s="57" t="s">
        <v>12</v>
      </c>
      <c r="D13" s="15">
        <v>82485.3</v>
      </c>
      <c r="E13" s="15">
        <v>82485.3</v>
      </c>
      <c r="F13" s="16">
        <f t="shared" si="0"/>
        <v>1</v>
      </c>
      <c r="G13" s="178"/>
      <c r="H13" s="20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1" customHeight="1" x14ac:dyDescent="0.25">
      <c r="A14" s="177" t="s">
        <v>10</v>
      </c>
      <c r="B14" s="159" t="s">
        <v>510</v>
      </c>
      <c r="C14" s="57" t="s">
        <v>11</v>
      </c>
      <c r="D14" s="15">
        <f>D16+D15</f>
        <v>213400.4</v>
      </c>
      <c r="E14" s="15">
        <f>E16+E15</f>
        <v>213367.69999999998</v>
      </c>
      <c r="F14" s="16">
        <f t="shared" ref="F14:F21" si="1">E14/D14</f>
        <v>0.99984676692264862</v>
      </c>
      <c r="G14" s="148">
        <v>1</v>
      </c>
      <c r="H14" s="20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8.75" customHeight="1" x14ac:dyDescent="0.25">
      <c r="A15" s="197"/>
      <c r="B15" s="197"/>
      <c r="C15" s="57" t="s">
        <v>12</v>
      </c>
      <c r="D15" s="15">
        <v>200318.6</v>
      </c>
      <c r="E15" s="15">
        <v>200285.9</v>
      </c>
      <c r="F15" s="16">
        <f>E15/D15</f>
        <v>0.99983676004125421</v>
      </c>
      <c r="G15" s="197"/>
      <c r="H15" s="20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23.25" customHeight="1" x14ac:dyDescent="0.25">
      <c r="A16" s="197"/>
      <c r="B16" s="197"/>
      <c r="C16" s="57" t="s">
        <v>13</v>
      </c>
      <c r="D16" s="15">
        <v>13081.8</v>
      </c>
      <c r="E16" s="15">
        <v>13081.8</v>
      </c>
      <c r="F16" s="16">
        <f t="shared" si="1"/>
        <v>1</v>
      </c>
      <c r="G16" s="197"/>
      <c r="H16" s="19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25">
      <c r="A17" s="168" t="s">
        <v>14</v>
      </c>
      <c r="B17" s="164" t="s">
        <v>15</v>
      </c>
      <c r="C17" s="56" t="s">
        <v>11</v>
      </c>
      <c r="D17" s="65">
        <f>D18+D19+D20+D21</f>
        <v>2527272.1000000006</v>
      </c>
      <c r="E17" s="65">
        <f>E18+E19+E20+E21</f>
        <v>2514030.8900000006</v>
      </c>
      <c r="F17" s="66">
        <f t="shared" si="1"/>
        <v>0.99476067100174925</v>
      </c>
      <c r="G17" s="174"/>
      <c r="H17" s="16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25">
      <c r="A18" s="169"/>
      <c r="B18" s="165"/>
      <c r="C18" s="61" t="s">
        <v>12</v>
      </c>
      <c r="D18" s="13">
        <f>D23+D26</f>
        <v>595176.05000000005</v>
      </c>
      <c r="E18" s="13">
        <f>E23+E26</f>
        <v>586735.07999999996</v>
      </c>
      <c r="F18" s="14">
        <f t="shared" si="1"/>
        <v>0.98581769209295289</v>
      </c>
      <c r="G18" s="175"/>
      <c r="H18" s="169"/>
      <c r="I18" s="9"/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5">
      <c r="A19" s="169"/>
      <c r="B19" s="165"/>
      <c r="C19" s="61" t="s">
        <v>13</v>
      </c>
      <c r="D19" s="13">
        <f>D24+D27</f>
        <v>1755778.9</v>
      </c>
      <c r="E19" s="13">
        <f>E24+E27</f>
        <v>1750978.6600000001</v>
      </c>
      <c r="F19" s="14">
        <f t="shared" si="1"/>
        <v>0.99726603389527024</v>
      </c>
      <c r="G19" s="175"/>
      <c r="H19" s="16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5">
      <c r="A20" s="169"/>
      <c r="B20" s="67"/>
      <c r="C20" s="61" t="s">
        <v>16</v>
      </c>
      <c r="D20" s="13">
        <f>D28</f>
        <v>112933.7</v>
      </c>
      <c r="E20" s="13">
        <f>E28</f>
        <v>112933.7</v>
      </c>
      <c r="F20" s="14">
        <f t="shared" si="1"/>
        <v>1</v>
      </c>
      <c r="G20" s="50"/>
      <c r="H20" s="5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25">
      <c r="A21" s="163"/>
      <c r="B21" s="67"/>
      <c r="C21" s="61" t="s">
        <v>225</v>
      </c>
      <c r="D21" s="13">
        <f>D29</f>
        <v>63383.45</v>
      </c>
      <c r="E21" s="13">
        <f>E29</f>
        <v>63383.45</v>
      </c>
      <c r="F21" s="14">
        <f t="shared" si="1"/>
        <v>1</v>
      </c>
      <c r="G21" s="50"/>
      <c r="H21" s="5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5">
      <c r="A22" s="177" t="s">
        <v>17</v>
      </c>
      <c r="B22" s="159" t="s">
        <v>542</v>
      </c>
      <c r="C22" s="57" t="s">
        <v>11</v>
      </c>
      <c r="D22" s="68">
        <f>D23+D24</f>
        <v>145501.72999999998</v>
      </c>
      <c r="E22" s="68">
        <f>E23+E24</f>
        <v>138816.47</v>
      </c>
      <c r="F22" s="16">
        <f t="shared" ref="F22:F28" si="2">E22/D22</f>
        <v>0.95405374217887318</v>
      </c>
      <c r="G22" s="191">
        <v>0.98699999999999999</v>
      </c>
      <c r="H22" s="203" t="s">
        <v>553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5">
      <c r="A23" s="178"/>
      <c r="B23" s="160"/>
      <c r="C23" s="57" t="s">
        <v>12</v>
      </c>
      <c r="D23" s="68">
        <v>81858.84</v>
      </c>
      <c r="E23" s="68">
        <v>75212.42</v>
      </c>
      <c r="F23" s="16">
        <f t="shared" si="2"/>
        <v>0.91880632562103248</v>
      </c>
      <c r="G23" s="192"/>
      <c r="H23" s="20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5" customHeight="1" x14ac:dyDescent="0.25">
      <c r="A24" s="178"/>
      <c r="B24" s="160"/>
      <c r="C24" s="57" t="s">
        <v>13</v>
      </c>
      <c r="D24" s="68">
        <v>63642.89</v>
      </c>
      <c r="E24" s="68">
        <v>63604.05</v>
      </c>
      <c r="F24" s="16">
        <f t="shared" si="2"/>
        <v>0.99938971973145785</v>
      </c>
      <c r="G24" s="192"/>
      <c r="H24" s="20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5">
      <c r="A25" s="177" t="s">
        <v>18</v>
      </c>
      <c r="B25" s="159" t="s">
        <v>558</v>
      </c>
      <c r="C25" s="57" t="s">
        <v>11</v>
      </c>
      <c r="D25" s="15">
        <f>D26+D27+D28+D29</f>
        <v>2381770.3700000006</v>
      </c>
      <c r="E25" s="15">
        <f>E26+E27+E28+E29</f>
        <v>2375214.4200000004</v>
      </c>
      <c r="F25" s="16">
        <f t="shared" si="2"/>
        <v>0.99724744665456555</v>
      </c>
      <c r="G25" s="191">
        <v>1</v>
      </c>
      <c r="H25" s="20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5">
      <c r="A26" s="178"/>
      <c r="B26" s="160"/>
      <c r="C26" s="57" t="s">
        <v>12</v>
      </c>
      <c r="D26" s="15">
        <v>513317.21</v>
      </c>
      <c r="E26" s="15">
        <v>511522.66</v>
      </c>
      <c r="F26" s="16">
        <f t="shared" si="2"/>
        <v>0.99650401357086771</v>
      </c>
      <c r="G26" s="192"/>
      <c r="H26" s="20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5">
      <c r="A27" s="178"/>
      <c r="B27" s="160"/>
      <c r="C27" s="57" t="s">
        <v>13</v>
      </c>
      <c r="D27" s="15">
        <v>1692136.01</v>
      </c>
      <c r="E27" s="15">
        <v>1687374.61</v>
      </c>
      <c r="F27" s="16">
        <f t="shared" si="2"/>
        <v>0.99718615999431404</v>
      </c>
      <c r="G27" s="192"/>
      <c r="H27" s="20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5">
      <c r="A28" s="178"/>
      <c r="B28" s="160"/>
      <c r="C28" s="57" t="s">
        <v>16</v>
      </c>
      <c r="D28" s="15">
        <v>112933.7</v>
      </c>
      <c r="E28" s="15">
        <v>112933.7</v>
      </c>
      <c r="F28" s="16">
        <f t="shared" si="2"/>
        <v>1</v>
      </c>
      <c r="G28" s="192"/>
      <c r="H28" s="20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25">
      <c r="A29" s="163"/>
      <c r="B29" s="179"/>
      <c r="C29" s="57" t="s">
        <v>225</v>
      </c>
      <c r="D29" s="15">
        <v>63383.45</v>
      </c>
      <c r="E29" s="15">
        <v>63383.45</v>
      </c>
      <c r="F29" s="16">
        <f>E29/D29</f>
        <v>1</v>
      </c>
      <c r="G29" s="188"/>
      <c r="H29" s="18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0.25" customHeight="1" x14ac:dyDescent="0.25">
      <c r="A30" s="168" t="s">
        <v>40</v>
      </c>
      <c r="B30" s="164" t="s">
        <v>41</v>
      </c>
      <c r="C30" s="61" t="s">
        <v>11</v>
      </c>
      <c r="D30" s="69">
        <f>D31+D32+D33</f>
        <v>292644.19999999995</v>
      </c>
      <c r="E30" s="69">
        <f>E31+E32+E33</f>
        <v>291639.19999999995</v>
      </c>
      <c r="F30" s="14">
        <f t="shared" ref="F30:F41" si="3">E30/D30</f>
        <v>0.99656579559752079</v>
      </c>
      <c r="G30" s="174"/>
      <c r="H30" s="16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.75" customHeight="1" x14ac:dyDescent="0.25">
      <c r="A31" s="169"/>
      <c r="B31" s="160"/>
      <c r="C31" s="61" t="s">
        <v>12</v>
      </c>
      <c r="D31" s="13">
        <f>D35+D39+D42</f>
        <v>222215.69999999998</v>
      </c>
      <c r="E31" s="13">
        <f>E35+E39+E42</f>
        <v>221210.69999999998</v>
      </c>
      <c r="F31" s="14">
        <f t="shared" si="3"/>
        <v>0.99547736726072911</v>
      </c>
      <c r="G31" s="175"/>
      <c r="H31" s="16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5.75" customHeight="1" x14ac:dyDescent="0.25">
      <c r="A32" s="169"/>
      <c r="B32" s="160"/>
      <c r="C32" s="61" t="s">
        <v>13</v>
      </c>
      <c r="D32" s="13">
        <f>D36+D40+D43</f>
        <v>70197.7</v>
      </c>
      <c r="E32" s="13">
        <f>E36+E40+E43</f>
        <v>70197.7</v>
      </c>
      <c r="F32" s="14">
        <f>E32/D32</f>
        <v>1</v>
      </c>
      <c r="G32" s="175"/>
      <c r="H32" s="5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6.5" customHeight="1" x14ac:dyDescent="0.25">
      <c r="A33" s="178"/>
      <c r="B33" s="160"/>
      <c r="C33" s="61" t="s">
        <v>16</v>
      </c>
      <c r="D33" s="13">
        <f>D37</f>
        <v>230.8</v>
      </c>
      <c r="E33" s="13">
        <f>E37</f>
        <v>230.8</v>
      </c>
      <c r="F33" s="14">
        <f t="shared" si="3"/>
        <v>1</v>
      </c>
      <c r="G33" s="178"/>
      <c r="H33" s="5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6.5" customHeight="1" x14ac:dyDescent="0.25">
      <c r="A34" s="177" t="s">
        <v>42</v>
      </c>
      <c r="B34" s="159" t="s">
        <v>463</v>
      </c>
      <c r="C34" s="57" t="s">
        <v>11</v>
      </c>
      <c r="D34" s="15">
        <f>D35+D36+D37</f>
        <v>10993.399999999998</v>
      </c>
      <c r="E34" s="15">
        <f>E35+E36+E37</f>
        <v>9988.3999999999978</v>
      </c>
      <c r="F34" s="16">
        <f t="shared" si="3"/>
        <v>0.90858151254388997</v>
      </c>
      <c r="G34" s="191">
        <v>1</v>
      </c>
      <c r="H34" s="15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6.5" customHeight="1" x14ac:dyDescent="0.25">
      <c r="A35" s="178"/>
      <c r="B35" s="160"/>
      <c r="C35" s="57" t="s">
        <v>12</v>
      </c>
      <c r="D35" s="15">
        <v>6363.4</v>
      </c>
      <c r="E35" s="15">
        <v>5358.4</v>
      </c>
      <c r="F35" s="16">
        <f t="shared" si="3"/>
        <v>0.84206556243517616</v>
      </c>
      <c r="G35" s="192"/>
      <c r="H35" s="15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6.5" customHeight="1" x14ac:dyDescent="0.25">
      <c r="A36" s="178"/>
      <c r="B36" s="160"/>
      <c r="C36" s="57" t="s">
        <v>13</v>
      </c>
      <c r="D36" s="15">
        <v>4399.2</v>
      </c>
      <c r="E36" s="15">
        <v>4399.2</v>
      </c>
      <c r="F36" s="16">
        <f>E36/D36</f>
        <v>1</v>
      </c>
      <c r="G36" s="192"/>
      <c r="H36" s="15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6.5" customHeight="1" x14ac:dyDescent="0.25">
      <c r="A37" s="178"/>
      <c r="B37" s="160"/>
      <c r="C37" s="57" t="s">
        <v>16</v>
      </c>
      <c r="D37" s="15">
        <v>230.8</v>
      </c>
      <c r="E37" s="15">
        <v>230.8</v>
      </c>
      <c r="F37" s="16">
        <f>E37/D37</f>
        <v>1</v>
      </c>
      <c r="G37" s="192"/>
      <c r="H37" s="15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" customHeight="1" x14ac:dyDescent="0.25">
      <c r="A38" s="177" t="s">
        <v>43</v>
      </c>
      <c r="B38" s="159" t="s">
        <v>464</v>
      </c>
      <c r="C38" s="57" t="s">
        <v>11</v>
      </c>
      <c r="D38" s="15">
        <f>D39+D40</f>
        <v>17100</v>
      </c>
      <c r="E38" s="15">
        <f>E39+E40</f>
        <v>17100</v>
      </c>
      <c r="F38" s="16">
        <f t="shared" si="3"/>
        <v>1</v>
      </c>
      <c r="G38" s="148">
        <v>1</v>
      </c>
      <c r="H38" s="16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25" customHeight="1" x14ac:dyDescent="0.25">
      <c r="A39" s="178"/>
      <c r="B39" s="160"/>
      <c r="C39" s="57" t="s">
        <v>12</v>
      </c>
      <c r="D39" s="15">
        <v>5458.9</v>
      </c>
      <c r="E39" s="15">
        <v>5458.9</v>
      </c>
      <c r="F39" s="16">
        <f>E39/D39</f>
        <v>1</v>
      </c>
      <c r="G39" s="149"/>
      <c r="H39" s="162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25" customHeight="1" x14ac:dyDescent="0.25">
      <c r="A40" s="163"/>
      <c r="B40" s="179"/>
      <c r="C40" s="57" t="s">
        <v>13</v>
      </c>
      <c r="D40" s="15">
        <v>11641.1</v>
      </c>
      <c r="E40" s="15">
        <v>11641.1</v>
      </c>
      <c r="F40" s="16">
        <f t="shared" si="3"/>
        <v>1</v>
      </c>
      <c r="G40" s="163"/>
      <c r="H40" s="16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7.25" customHeight="1" x14ac:dyDescent="0.25">
      <c r="A41" s="177" t="s">
        <v>44</v>
      </c>
      <c r="B41" s="159" t="s">
        <v>580</v>
      </c>
      <c r="C41" s="57" t="s">
        <v>11</v>
      </c>
      <c r="D41" s="15">
        <f>D42+D43</f>
        <v>264550.8</v>
      </c>
      <c r="E41" s="15">
        <f>E42+E43</f>
        <v>264550.8</v>
      </c>
      <c r="F41" s="16">
        <f t="shared" si="3"/>
        <v>1</v>
      </c>
      <c r="G41" s="191">
        <v>1</v>
      </c>
      <c r="H41" s="15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8.75" customHeight="1" x14ac:dyDescent="0.25">
      <c r="A42" s="178"/>
      <c r="B42" s="160"/>
      <c r="C42" s="57" t="s">
        <v>12</v>
      </c>
      <c r="D42" s="70">
        <v>210393.4</v>
      </c>
      <c r="E42" s="70">
        <v>210393.4</v>
      </c>
      <c r="F42" s="71">
        <f>E42/D42</f>
        <v>1</v>
      </c>
      <c r="G42" s="178"/>
      <c r="H42" s="15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8" customHeight="1" x14ac:dyDescent="0.25">
      <c r="A43" s="163"/>
      <c r="B43" s="179"/>
      <c r="C43" s="57" t="s">
        <v>13</v>
      </c>
      <c r="D43" s="70">
        <v>54157.4</v>
      </c>
      <c r="E43" s="70">
        <v>54157.4</v>
      </c>
      <c r="F43" s="71">
        <f>E43/D43</f>
        <v>1</v>
      </c>
      <c r="G43" s="163"/>
      <c r="H43" s="17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.75" customHeight="1" x14ac:dyDescent="0.25">
      <c r="A44" s="146" t="str">
        <f>'Цел.пок-ли'!A134</f>
        <v>4.</v>
      </c>
      <c r="B44" s="164" t="str">
        <f>'Цел.пок-ли'!B134</f>
        <v>МП «Обеспечение общественного порядка и безопасности населения города»</v>
      </c>
      <c r="C44" s="61" t="s">
        <v>11</v>
      </c>
      <c r="D44" s="69">
        <f>D45+D46</f>
        <v>43769.000000000007</v>
      </c>
      <c r="E44" s="69">
        <f>E45+E46</f>
        <v>43130.500000000007</v>
      </c>
      <c r="F44" s="14">
        <f>E44/D44</f>
        <v>0.98541204962416318</v>
      </c>
      <c r="G44" s="174"/>
      <c r="H44" s="14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5">
      <c r="A45" s="147"/>
      <c r="B45" s="165"/>
      <c r="C45" s="61" t="s">
        <v>12</v>
      </c>
      <c r="D45" s="13">
        <f>D48+D49+D50+D51</f>
        <v>42437.000000000007</v>
      </c>
      <c r="E45" s="13">
        <f>E48+E49+E50+E51</f>
        <v>41798.500000000007</v>
      </c>
      <c r="F45" s="14">
        <f t="shared" ref="F45:F51" si="4">E45/D45</f>
        <v>0.98495416735396002</v>
      </c>
      <c r="G45" s="175"/>
      <c r="H45" s="14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5">
      <c r="A46" s="48"/>
      <c r="B46" s="179"/>
      <c r="C46" s="61" t="s">
        <v>296</v>
      </c>
      <c r="D46" s="13">
        <f>D47</f>
        <v>1332</v>
      </c>
      <c r="E46" s="13">
        <f>E47</f>
        <v>1332</v>
      </c>
      <c r="F46" s="14">
        <f t="shared" si="4"/>
        <v>1</v>
      </c>
      <c r="G46" s="163"/>
      <c r="H46" s="16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6.75" customHeight="1" x14ac:dyDescent="0.25">
      <c r="A47" s="72" t="s">
        <v>81</v>
      </c>
      <c r="B47" s="58" t="str">
        <f>'Цел.пок-ли'!B141</f>
        <v xml:space="preserve">Подпрограмма № 1 «Профилактика безнадзорности и правонарушений несовершеннолетних» </v>
      </c>
      <c r="C47" s="57" t="s">
        <v>296</v>
      </c>
      <c r="D47" s="15">
        <v>1332</v>
      </c>
      <c r="E47" s="15">
        <v>1332</v>
      </c>
      <c r="F47" s="16">
        <f t="shared" si="4"/>
        <v>1</v>
      </c>
      <c r="G47" s="16">
        <v>0.875</v>
      </c>
      <c r="H47" s="51" t="s">
        <v>668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45.75" customHeight="1" x14ac:dyDescent="0.25">
      <c r="A48" s="72" t="s">
        <v>160</v>
      </c>
      <c r="B48" s="58" t="str">
        <f>'Цел.пок-ли'!B157</f>
        <v>Подпрограмма № 2 «Профилактика наркомании, алкоголизма и употребления табака в молодежной среде города Апатиты»</v>
      </c>
      <c r="C48" s="57" t="s">
        <v>12</v>
      </c>
      <c r="D48" s="15">
        <v>3493.4</v>
      </c>
      <c r="E48" s="15">
        <v>3493.4</v>
      </c>
      <c r="F48" s="16">
        <f t="shared" si="4"/>
        <v>1</v>
      </c>
      <c r="G48" s="16">
        <v>1</v>
      </c>
      <c r="H48" s="5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45" customHeight="1" x14ac:dyDescent="0.25">
      <c r="A49" s="72" t="s">
        <v>87</v>
      </c>
      <c r="B49" s="58" t="str">
        <f>'Цел.пок-ли'!B168</f>
        <v>Подпрограмма № 3 «Обеспечение безопасности и защиты населения в области гражданской обороны и чрезвычайных ситуаций»</v>
      </c>
      <c r="C49" s="57" t="s">
        <v>12</v>
      </c>
      <c r="D49" s="15">
        <v>2830.3</v>
      </c>
      <c r="E49" s="15">
        <v>2712.9</v>
      </c>
      <c r="F49" s="16">
        <f t="shared" si="4"/>
        <v>0.958520298201604</v>
      </c>
      <c r="G49" s="16">
        <v>0.92900000000000005</v>
      </c>
      <c r="H49" s="51" t="s">
        <v>691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47.25" customHeight="1" x14ac:dyDescent="0.25">
      <c r="A50" s="57" t="s">
        <v>179</v>
      </c>
      <c r="B50" s="58" t="s">
        <v>698</v>
      </c>
      <c r="C50" s="57" t="s">
        <v>12</v>
      </c>
      <c r="D50" s="15">
        <v>35993.4</v>
      </c>
      <c r="E50" s="15">
        <v>35525.300000000003</v>
      </c>
      <c r="F50" s="16">
        <f t="shared" si="4"/>
        <v>0.98699483794251175</v>
      </c>
      <c r="G50" s="16">
        <v>1</v>
      </c>
      <c r="H50" s="5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05" customHeight="1" x14ac:dyDescent="0.25">
      <c r="A51" s="57" t="s">
        <v>180</v>
      </c>
      <c r="B51" s="58" t="s">
        <v>471</v>
      </c>
      <c r="C51" s="57" t="s">
        <v>12</v>
      </c>
      <c r="D51" s="15">
        <v>119.9</v>
      </c>
      <c r="E51" s="15">
        <v>66.900000000000006</v>
      </c>
      <c r="F51" s="16">
        <f t="shared" si="4"/>
        <v>0.55796497080900753</v>
      </c>
      <c r="G51" s="16">
        <v>0.75</v>
      </c>
      <c r="H51" s="51" t="s">
        <v>702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6.5" customHeight="1" x14ac:dyDescent="0.25">
      <c r="A52" s="198" t="s">
        <v>54</v>
      </c>
      <c r="B52" s="164" t="str">
        <f>'Цел.пок-ли'!B193</f>
        <v>МП «Охрана окружающей среды»</v>
      </c>
      <c r="C52" s="56" t="s">
        <v>11</v>
      </c>
      <c r="D52" s="65">
        <f>D53+D54</f>
        <v>38533.9</v>
      </c>
      <c r="E52" s="65">
        <f>E53+E54</f>
        <v>32411</v>
      </c>
      <c r="F52" s="66">
        <f t="shared" ref="F52:F59" si="5">E52/D52</f>
        <v>0.84110354778519691</v>
      </c>
      <c r="G52" s="174"/>
      <c r="H52" s="14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6.5" customHeight="1" x14ac:dyDescent="0.25">
      <c r="A53" s="199"/>
      <c r="B53" s="165"/>
      <c r="C53" s="61" t="s">
        <v>12</v>
      </c>
      <c r="D53" s="13">
        <f>D55</f>
        <v>29431.4</v>
      </c>
      <c r="E53" s="13">
        <f>E55</f>
        <v>23810.6</v>
      </c>
      <c r="F53" s="14">
        <f t="shared" si="5"/>
        <v>0.80902029804902242</v>
      </c>
      <c r="G53" s="175"/>
      <c r="H53" s="14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6.5" customHeight="1" x14ac:dyDescent="0.25">
      <c r="A54" s="195"/>
      <c r="B54" s="179"/>
      <c r="C54" s="61" t="s">
        <v>13</v>
      </c>
      <c r="D54" s="13">
        <f>D56</f>
        <v>9102.5</v>
      </c>
      <c r="E54" s="13">
        <f>E56</f>
        <v>8600.4</v>
      </c>
      <c r="F54" s="14">
        <f t="shared" si="5"/>
        <v>0.94483932985443553</v>
      </c>
      <c r="G54" s="163"/>
      <c r="H54" s="16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20.25" customHeight="1" x14ac:dyDescent="0.25">
      <c r="A55" s="194" t="s">
        <v>90</v>
      </c>
      <c r="B55" s="182" t="str">
        <f>'Цел.пок-ли'!B197</f>
        <v>Подпрограмма  «Обеспечение экологической безопасности»</v>
      </c>
      <c r="C55" s="57" t="s">
        <v>12</v>
      </c>
      <c r="D55" s="15">
        <v>29431.4</v>
      </c>
      <c r="E55" s="15">
        <v>23810.6</v>
      </c>
      <c r="F55" s="16">
        <f t="shared" si="5"/>
        <v>0.80902029804902242</v>
      </c>
      <c r="G55" s="148">
        <v>0.82099999999999995</v>
      </c>
      <c r="H55" s="161" t="s">
        <v>615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22.5" customHeight="1" x14ac:dyDescent="0.25">
      <c r="A56" s="195"/>
      <c r="B56" s="183"/>
      <c r="C56" s="57" t="s">
        <v>13</v>
      </c>
      <c r="D56" s="15">
        <v>9102.5</v>
      </c>
      <c r="E56" s="15">
        <v>8600.4</v>
      </c>
      <c r="F56" s="16">
        <f t="shared" si="5"/>
        <v>0.94483932985443553</v>
      </c>
      <c r="G56" s="163"/>
      <c r="H56" s="16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5">
      <c r="A57" s="180" t="s">
        <v>57</v>
      </c>
      <c r="B57" s="164" t="str">
        <f>'Цел.пок-ли'!B210</f>
        <v xml:space="preserve">МП «Обеспечение доступным и комфортным жильем и коммунальными услугами населения города» </v>
      </c>
      <c r="C57" s="61" t="s">
        <v>11</v>
      </c>
      <c r="D57" s="13">
        <f>D58+D59</f>
        <v>431.4</v>
      </c>
      <c r="E57" s="13">
        <f>E58+E59</f>
        <v>72</v>
      </c>
      <c r="F57" s="14">
        <f t="shared" si="5"/>
        <v>0.16689847009735745</v>
      </c>
      <c r="G57" s="174"/>
      <c r="H57" s="14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5">
      <c r="A58" s="181"/>
      <c r="B58" s="165"/>
      <c r="C58" s="61" t="s">
        <v>12</v>
      </c>
      <c r="D58" s="13">
        <f>D62+D65</f>
        <v>88</v>
      </c>
      <c r="E58" s="13">
        <f>E62+E65</f>
        <v>72</v>
      </c>
      <c r="F58" s="14">
        <f t="shared" si="5"/>
        <v>0.81818181818181823</v>
      </c>
      <c r="G58" s="175"/>
      <c r="H58" s="14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5">
      <c r="A59" s="181"/>
      <c r="B59" s="165"/>
      <c r="C59" s="61" t="s">
        <v>13</v>
      </c>
      <c r="D59" s="13">
        <f>D63+D66</f>
        <v>343.4</v>
      </c>
      <c r="E59" s="13">
        <f>E63+E66</f>
        <v>0</v>
      </c>
      <c r="F59" s="14">
        <f t="shared" si="5"/>
        <v>0</v>
      </c>
      <c r="G59" s="175"/>
      <c r="H59" s="14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5">
      <c r="A60" s="73"/>
      <c r="B60" s="179"/>
      <c r="C60" s="61" t="s">
        <v>16</v>
      </c>
      <c r="D60" s="13" t="str">
        <f>D67</f>
        <v xml:space="preserve"> -</v>
      </c>
      <c r="E60" s="13" t="str">
        <f>E67</f>
        <v xml:space="preserve"> -</v>
      </c>
      <c r="F60" s="14" t="s">
        <v>163</v>
      </c>
      <c r="G60" s="163"/>
      <c r="H60" s="16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 x14ac:dyDescent="0.25">
      <c r="A61" s="152" t="s">
        <v>100</v>
      </c>
      <c r="B61" s="167" t="str">
        <f>'Цел.пок-ли'!B213</f>
        <v>Подпрограмма № 1 «Поддержка и стимулирование жилищного строительства в городе Апатиты»</v>
      </c>
      <c r="C61" s="57" t="s">
        <v>11</v>
      </c>
      <c r="D61" s="15">
        <f>D62+D63</f>
        <v>431.4</v>
      </c>
      <c r="E61" s="15">
        <f>E62+E63</f>
        <v>72</v>
      </c>
      <c r="F61" s="16">
        <f t="shared" ref="F61:F63" si="6">E61/D61</f>
        <v>0.16689847009735745</v>
      </c>
      <c r="G61" s="148">
        <v>0.5</v>
      </c>
      <c r="H61" s="157" t="s">
        <v>721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customHeight="1" x14ac:dyDescent="0.25">
      <c r="A62" s="152"/>
      <c r="B62" s="167"/>
      <c r="C62" s="57" t="s">
        <v>12</v>
      </c>
      <c r="D62" s="15">
        <v>88</v>
      </c>
      <c r="E62" s="15">
        <v>72</v>
      </c>
      <c r="F62" s="16">
        <f t="shared" si="6"/>
        <v>0.81818181818181823</v>
      </c>
      <c r="G62" s="149"/>
      <c r="H62" s="15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6.5" customHeight="1" x14ac:dyDescent="0.25">
      <c r="A63" s="152"/>
      <c r="B63" s="167"/>
      <c r="C63" s="57" t="s">
        <v>13</v>
      </c>
      <c r="D63" s="15">
        <v>343.4</v>
      </c>
      <c r="E63" s="15">
        <v>0</v>
      </c>
      <c r="F63" s="16">
        <f t="shared" si="6"/>
        <v>0</v>
      </c>
      <c r="G63" s="153"/>
      <c r="H63" s="16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25">
      <c r="A64" s="177" t="s">
        <v>101</v>
      </c>
      <c r="B64" s="159" t="str">
        <f>'Цел.пок-ли'!B222</f>
        <v>Подпрограмма № 2 «Обеспечение жильем молодых семей города Апатиты»</v>
      </c>
      <c r="C64" s="57" t="s">
        <v>11</v>
      </c>
      <c r="D64" s="15">
        <f>D65+D66</f>
        <v>0</v>
      </c>
      <c r="E64" s="15">
        <f>E65+E66</f>
        <v>0</v>
      </c>
      <c r="F64" s="16" t="s">
        <v>163</v>
      </c>
      <c r="G64" s="148" t="s">
        <v>163</v>
      </c>
      <c r="H64" s="157" t="s">
        <v>720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6.5" customHeight="1" x14ac:dyDescent="0.25">
      <c r="A65" s="178"/>
      <c r="B65" s="160"/>
      <c r="C65" s="57" t="s">
        <v>12</v>
      </c>
      <c r="D65" s="15">
        <v>0</v>
      </c>
      <c r="E65" s="15">
        <v>0</v>
      </c>
      <c r="F65" s="16" t="s">
        <v>163</v>
      </c>
      <c r="G65" s="178"/>
      <c r="H65" s="17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 x14ac:dyDescent="0.25">
      <c r="A66" s="178"/>
      <c r="B66" s="160"/>
      <c r="C66" s="57" t="s">
        <v>13</v>
      </c>
      <c r="D66" s="15">
        <v>0</v>
      </c>
      <c r="E66" s="15">
        <v>0</v>
      </c>
      <c r="F66" s="16" t="s">
        <v>163</v>
      </c>
      <c r="G66" s="178"/>
      <c r="H66" s="17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7.25" customHeight="1" x14ac:dyDescent="0.25">
      <c r="A67" s="163"/>
      <c r="B67" s="179"/>
      <c r="C67" s="57" t="s">
        <v>16</v>
      </c>
      <c r="D67" s="15" t="s">
        <v>163</v>
      </c>
      <c r="E67" s="15" t="s">
        <v>163</v>
      </c>
      <c r="F67" s="16" t="s">
        <v>163</v>
      </c>
      <c r="G67" s="163"/>
      <c r="H67" s="16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5">
      <c r="A68" s="171" t="s">
        <v>58</v>
      </c>
      <c r="B68" s="170" t="str">
        <f>'Цел.пок-ли'!B230</f>
        <v>МП «Развитие транспортной системы»</v>
      </c>
      <c r="C68" s="61" t="s">
        <v>11</v>
      </c>
      <c r="D68" s="13">
        <f>D69+D70</f>
        <v>183590.40000000002</v>
      </c>
      <c r="E68" s="13">
        <f>E69+E70</f>
        <v>168356.9</v>
      </c>
      <c r="F68" s="14">
        <f t="shared" ref="F68:F73" si="7">E68/D68</f>
        <v>0.91702452851565208</v>
      </c>
      <c r="G68" s="174"/>
      <c r="H68" s="14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171"/>
      <c r="B69" s="170"/>
      <c r="C69" s="61" t="s">
        <v>12</v>
      </c>
      <c r="D69" s="13">
        <f>D72+D75</f>
        <v>124457.1</v>
      </c>
      <c r="E69" s="13">
        <f>E72+E75</f>
        <v>111734.7</v>
      </c>
      <c r="F69" s="14">
        <f t="shared" si="7"/>
        <v>0.89777682430331407</v>
      </c>
      <c r="G69" s="175"/>
      <c r="H69" s="14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171"/>
      <c r="B70" s="170"/>
      <c r="C70" s="61" t="s">
        <v>13</v>
      </c>
      <c r="D70" s="13">
        <f>D73</f>
        <v>59133.3</v>
      </c>
      <c r="E70" s="13">
        <f>E73</f>
        <v>56622.2</v>
      </c>
      <c r="F70" s="14">
        <f t="shared" si="7"/>
        <v>0.95753492532972106</v>
      </c>
      <c r="G70" s="184"/>
      <c r="H70" s="17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6.5" customHeight="1" x14ac:dyDescent="0.25">
      <c r="A71" s="152" t="s">
        <v>107</v>
      </c>
      <c r="B71" s="167" t="str">
        <f>'Цел.пок-ли'!B233</f>
        <v>Подпрограмма № 1 «Развитие дорожного хозяйства»</v>
      </c>
      <c r="C71" s="57" t="s">
        <v>11</v>
      </c>
      <c r="D71" s="15">
        <f>D72+D73</f>
        <v>168461.6</v>
      </c>
      <c r="E71" s="15">
        <f>E72+E73</f>
        <v>155851.4</v>
      </c>
      <c r="F71" s="16">
        <f>E71/D71</f>
        <v>0.92514495885115655</v>
      </c>
      <c r="G71" s="148">
        <v>0.86699999999999999</v>
      </c>
      <c r="H71" s="157" t="s">
        <v>537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25" customHeight="1" x14ac:dyDescent="0.25">
      <c r="A72" s="152"/>
      <c r="B72" s="167"/>
      <c r="C72" s="57" t="s">
        <v>12</v>
      </c>
      <c r="D72" s="15">
        <v>109328.3</v>
      </c>
      <c r="E72" s="15">
        <v>99229.2</v>
      </c>
      <c r="F72" s="16">
        <f t="shared" si="7"/>
        <v>0.90762593034008576</v>
      </c>
      <c r="G72" s="149"/>
      <c r="H72" s="158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3.5" customHeight="1" x14ac:dyDescent="0.25">
      <c r="A73" s="152"/>
      <c r="B73" s="167"/>
      <c r="C73" s="57" t="s">
        <v>13</v>
      </c>
      <c r="D73" s="15">
        <v>59133.3</v>
      </c>
      <c r="E73" s="15">
        <v>56622.2</v>
      </c>
      <c r="F73" s="16">
        <f t="shared" si="7"/>
        <v>0.95753492532972106</v>
      </c>
      <c r="G73" s="153"/>
      <c r="H73" s="16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29.25" customHeight="1" x14ac:dyDescent="0.25">
      <c r="A74" s="177" t="s">
        <v>111</v>
      </c>
      <c r="B74" s="159" t="str">
        <f>'Цел.пок-ли'!B242</f>
        <v>Подпрограмма № 2 «Безопасность дорожного движения и снижение дорожно-транспортного травматизма на территории  муниципального образования город Апатиты с подведомственной территорией Мурманской области»</v>
      </c>
      <c r="C74" s="57" t="s">
        <v>11</v>
      </c>
      <c r="D74" s="15">
        <f>D75</f>
        <v>15128.8</v>
      </c>
      <c r="E74" s="15">
        <f>E75</f>
        <v>12505.5</v>
      </c>
      <c r="F74" s="16">
        <f t="shared" ref="F74:F86" si="8">E74/D74</f>
        <v>0.82660224208132838</v>
      </c>
      <c r="G74" s="148">
        <v>0.92300000000000004</v>
      </c>
      <c r="H74" s="157" t="s">
        <v>538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24" customHeight="1" x14ac:dyDescent="0.25">
      <c r="A75" s="178"/>
      <c r="B75" s="160"/>
      <c r="C75" s="57" t="s">
        <v>12</v>
      </c>
      <c r="D75" s="15">
        <v>15128.8</v>
      </c>
      <c r="E75" s="15">
        <v>12505.5</v>
      </c>
      <c r="F75" s="16">
        <f t="shared" si="8"/>
        <v>0.82660224208132838</v>
      </c>
      <c r="G75" s="178"/>
      <c r="H75" s="15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22.5" customHeight="1" x14ac:dyDescent="0.25">
      <c r="A76" s="163"/>
      <c r="B76" s="179"/>
      <c r="C76" s="57" t="s">
        <v>13</v>
      </c>
      <c r="D76" s="15" t="s">
        <v>163</v>
      </c>
      <c r="E76" s="15" t="s">
        <v>163</v>
      </c>
      <c r="F76" s="16" t="s">
        <v>163</v>
      </c>
      <c r="G76" s="163"/>
      <c r="H76" s="16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" customHeight="1" x14ac:dyDescent="0.25">
      <c r="A77" s="168" t="s">
        <v>59</v>
      </c>
      <c r="B77" s="164" t="str">
        <f>'Цел.пок-ли'!B250</f>
        <v xml:space="preserve">МП «Обеспечение комфортной среды проживания населения города» </v>
      </c>
      <c r="C77" s="61" t="s">
        <v>11</v>
      </c>
      <c r="D77" s="13">
        <f>D78+D79</f>
        <v>62994.5</v>
      </c>
      <c r="E77" s="13">
        <f>E78+E79</f>
        <v>49298.3</v>
      </c>
      <c r="F77" s="14">
        <f t="shared" si="8"/>
        <v>0.78258101897784726</v>
      </c>
      <c r="G77" s="174"/>
      <c r="H77" s="14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" customHeight="1" x14ac:dyDescent="0.25">
      <c r="A78" s="169"/>
      <c r="B78" s="165"/>
      <c r="C78" s="61" t="s">
        <v>12</v>
      </c>
      <c r="D78" s="13">
        <f>D81+D83+D85</f>
        <v>58109.3</v>
      </c>
      <c r="E78" s="13">
        <f>E81+E83+E85</f>
        <v>45109.4</v>
      </c>
      <c r="F78" s="14">
        <f t="shared" si="8"/>
        <v>0.77628537944872855</v>
      </c>
      <c r="G78" s="175"/>
      <c r="H78" s="14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" customHeight="1" x14ac:dyDescent="0.25">
      <c r="A79" s="163"/>
      <c r="B79" s="179"/>
      <c r="C79" s="61" t="s">
        <v>13</v>
      </c>
      <c r="D79" s="13">
        <f>D82+D86</f>
        <v>4885.2000000000007</v>
      </c>
      <c r="E79" s="13">
        <f>E82+E86</f>
        <v>4188.8999999999996</v>
      </c>
      <c r="F79" s="14">
        <f t="shared" si="8"/>
        <v>0.85746745271432057</v>
      </c>
      <c r="G79" s="163"/>
      <c r="H79" s="16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7.25" customHeight="1" x14ac:dyDescent="0.25">
      <c r="A80" s="177" t="s">
        <v>114</v>
      </c>
      <c r="B80" s="159" t="str">
        <f>'Цел.пок-ли'!B255</f>
        <v>Подпрограмма № 1 «Организация сферы ритуальных услуг»</v>
      </c>
      <c r="C80" s="57" t="s">
        <v>11</v>
      </c>
      <c r="D80" s="15">
        <f>D81+D82</f>
        <v>3275.1</v>
      </c>
      <c r="E80" s="15">
        <f>E81+E82</f>
        <v>2360</v>
      </c>
      <c r="F80" s="16">
        <f>E80/D80</f>
        <v>0.7205886843149828</v>
      </c>
      <c r="G80" s="148">
        <v>0.8</v>
      </c>
      <c r="H80" s="157" t="s">
        <v>523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 x14ac:dyDescent="0.25">
      <c r="A81" s="178"/>
      <c r="B81" s="160"/>
      <c r="C81" s="57" t="s">
        <v>12</v>
      </c>
      <c r="D81" s="15">
        <v>3099</v>
      </c>
      <c r="E81" s="15">
        <v>2249.5</v>
      </c>
      <c r="F81" s="16">
        <f>E81/D81</f>
        <v>0.72587931590835753</v>
      </c>
      <c r="G81" s="149"/>
      <c r="H81" s="15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 x14ac:dyDescent="0.25">
      <c r="A82" s="163"/>
      <c r="B82" s="179"/>
      <c r="C82" s="57" t="s">
        <v>13</v>
      </c>
      <c r="D82" s="15">
        <v>176.1</v>
      </c>
      <c r="E82" s="15">
        <v>110.5</v>
      </c>
      <c r="F82" s="16">
        <f>E82/D82</f>
        <v>0.62748438387279959</v>
      </c>
      <c r="G82" s="163"/>
      <c r="H82" s="17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0.75" customHeight="1" x14ac:dyDescent="0.25">
      <c r="A83" s="57" t="s">
        <v>117</v>
      </c>
      <c r="B83" s="74" t="str">
        <f>'Цел.пок-ли'!B264</f>
        <v>Подпрограмма № 2 «Наружное уличное освещение»</v>
      </c>
      <c r="C83" s="75" t="s">
        <v>12</v>
      </c>
      <c r="D83" s="76">
        <v>34685.4</v>
      </c>
      <c r="E83" s="76">
        <v>30980.5</v>
      </c>
      <c r="F83" s="77">
        <f t="shared" si="8"/>
        <v>0.89318560547088977</v>
      </c>
      <c r="G83" s="59">
        <v>0.75</v>
      </c>
      <c r="H83" s="54" t="s">
        <v>524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26.25" customHeight="1" x14ac:dyDescent="0.25">
      <c r="A84" s="177" t="s">
        <v>118</v>
      </c>
      <c r="B84" s="159" t="s">
        <v>306</v>
      </c>
      <c r="C84" s="57" t="s">
        <v>11</v>
      </c>
      <c r="D84" s="15">
        <f>D85+D86</f>
        <v>25034</v>
      </c>
      <c r="E84" s="15">
        <f>E85+E86</f>
        <v>15957.8</v>
      </c>
      <c r="F84" s="16">
        <f t="shared" si="8"/>
        <v>0.63744507469841016</v>
      </c>
      <c r="G84" s="148">
        <v>0.78600000000000003</v>
      </c>
      <c r="H84" s="157" t="s">
        <v>529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21" customHeight="1" x14ac:dyDescent="0.25">
      <c r="A85" s="178"/>
      <c r="B85" s="160"/>
      <c r="C85" s="57" t="s">
        <v>12</v>
      </c>
      <c r="D85" s="15">
        <v>20324.900000000001</v>
      </c>
      <c r="E85" s="15">
        <v>11879.4</v>
      </c>
      <c r="F85" s="16">
        <f t="shared" si="8"/>
        <v>0.58447520036998946</v>
      </c>
      <c r="G85" s="178"/>
      <c r="H85" s="15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7.25" customHeight="1" x14ac:dyDescent="0.25">
      <c r="A86" s="163"/>
      <c r="B86" s="179"/>
      <c r="C86" s="57" t="s">
        <v>13</v>
      </c>
      <c r="D86" s="15">
        <v>4709.1000000000004</v>
      </c>
      <c r="E86" s="15">
        <v>4078.4</v>
      </c>
      <c r="F86" s="16">
        <f t="shared" si="8"/>
        <v>0.86606782612388777</v>
      </c>
      <c r="G86" s="163"/>
      <c r="H86" s="17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25" customHeight="1" x14ac:dyDescent="0.25">
      <c r="A87" s="171" t="s">
        <v>62</v>
      </c>
      <c r="B87" s="170" t="str">
        <f>'Цел.пок-ли'!B282</f>
        <v xml:space="preserve">МП «Энергоэффективность и развитие энергетики»  </v>
      </c>
      <c r="C87" s="61" t="s">
        <v>11</v>
      </c>
      <c r="D87" s="13">
        <f>D89</f>
        <v>96</v>
      </c>
      <c r="E87" s="13">
        <f>E89</f>
        <v>96</v>
      </c>
      <c r="F87" s="14">
        <f t="shared" ref="F87:F91" si="9">E87/D87</f>
        <v>1</v>
      </c>
      <c r="G87" s="174"/>
      <c r="H87" s="14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25">
      <c r="A88" s="171"/>
      <c r="B88" s="170"/>
      <c r="C88" s="61" t="s">
        <v>12</v>
      </c>
      <c r="D88" s="13">
        <f>D89</f>
        <v>96</v>
      </c>
      <c r="E88" s="13">
        <f>E89</f>
        <v>96</v>
      </c>
      <c r="F88" s="14">
        <f t="shared" si="9"/>
        <v>1</v>
      </c>
      <c r="G88" s="184"/>
      <c r="H88" s="172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28.5" customHeight="1" x14ac:dyDescent="0.25">
      <c r="A89" s="72" t="s">
        <v>120</v>
      </c>
      <c r="B89" s="78" t="str">
        <f>'Цел.пок-ли'!B285</f>
        <v>Подпрограмма  «Энергосбережение и повышение энергетической эффективности»</v>
      </c>
      <c r="C89" s="57" t="s">
        <v>12</v>
      </c>
      <c r="D89" s="15">
        <v>96</v>
      </c>
      <c r="E89" s="76">
        <v>96</v>
      </c>
      <c r="F89" s="16">
        <f t="shared" si="9"/>
        <v>1</v>
      </c>
      <c r="G89" s="59">
        <v>1</v>
      </c>
      <c r="H89" s="5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25">
      <c r="A90" s="168" t="s">
        <v>64</v>
      </c>
      <c r="B90" s="164" t="str">
        <f>'Цел.пок-ли'!B297</f>
        <v xml:space="preserve">МП «Создание условий для развития жилищно-коммунального хозяйства» </v>
      </c>
      <c r="C90" s="61" t="s">
        <v>11</v>
      </c>
      <c r="D90" s="13">
        <f>D91+D92</f>
        <v>2788.3</v>
      </c>
      <c r="E90" s="13">
        <f>E91+E92</f>
        <v>2788.3</v>
      </c>
      <c r="F90" s="14">
        <f t="shared" si="9"/>
        <v>1</v>
      </c>
      <c r="G90" s="174"/>
      <c r="H90" s="14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25">
      <c r="A91" s="169"/>
      <c r="B91" s="165"/>
      <c r="C91" s="61" t="s">
        <v>12</v>
      </c>
      <c r="D91" s="13">
        <f>D93+D95</f>
        <v>144.5</v>
      </c>
      <c r="E91" s="13">
        <f>E93+E95</f>
        <v>144.5</v>
      </c>
      <c r="F91" s="14">
        <f t="shared" si="9"/>
        <v>1</v>
      </c>
      <c r="G91" s="175"/>
      <c r="H91" s="14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25">
      <c r="A92" s="163"/>
      <c r="B92" s="179"/>
      <c r="C92" s="61" t="s">
        <v>13</v>
      </c>
      <c r="D92" s="13">
        <f>D96</f>
        <v>2643.8</v>
      </c>
      <c r="E92" s="13">
        <f>E96</f>
        <v>2643.8</v>
      </c>
      <c r="F92" s="14">
        <f>E92/D92</f>
        <v>1</v>
      </c>
      <c r="G92" s="163"/>
      <c r="H92" s="16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45" x14ac:dyDescent="0.25">
      <c r="A93" s="79" t="s">
        <v>136</v>
      </c>
      <c r="B93" s="80" t="str">
        <f>'Цел.пок-ли'!B302</f>
        <v>Подпрограмма № 1 «Поддержка развития товариществ собственников недвижимости в многоквартирных домах»</v>
      </c>
      <c r="C93" s="57" t="s">
        <v>12</v>
      </c>
      <c r="D93" s="15">
        <v>5.4</v>
      </c>
      <c r="E93" s="15">
        <v>5.4</v>
      </c>
      <c r="F93" s="16">
        <f>E93/D93</f>
        <v>1</v>
      </c>
      <c r="G93" s="16">
        <v>1</v>
      </c>
      <c r="H93" s="5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25">
      <c r="A94" s="177" t="s">
        <v>139</v>
      </c>
      <c r="B94" s="159" t="str">
        <f>'Цел.пок-ли'!B313</f>
        <v>Подпрограмма № 2 «Подготовка объектов и систем жизнеобеспечения к работе в отопительный период»</v>
      </c>
      <c r="C94" s="57" t="s">
        <v>11</v>
      </c>
      <c r="D94" s="15">
        <f>D95+D96</f>
        <v>2782.9</v>
      </c>
      <c r="E94" s="15">
        <f>E95+E96</f>
        <v>2782.9</v>
      </c>
      <c r="F94" s="16">
        <f>E94/D94</f>
        <v>1</v>
      </c>
      <c r="G94" s="148">
        <v>1</v>
      </c>
      <c r="H94" s="15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25">
      <c r="A95" s="178"/>
      <c r="B95" s="196"/>
      <c r="C95" s="57" t="s">
        <v>12</v>
      </c>
      <c r="D95" s="15">
        <v>139.1</v>
      </c>
      <c r="E95" s="15">
        <v>139.1</v>
      </c>
      <c r="F95" s="16">
        <f>E95/D95</f>
        <v>1</v>
      </c>
      <c r="G95" s="149"/>
      <c r="H95" s="19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7.25" customHeight="1" x14ac:dyDescent="0.25">
      <c r="A96" s="163"/>
      <c r="B96" s="183"/>
      <c r="C96" s="57" t="s">
        <v>13</v>
      </c>
      <c r="D96" s="15">
        <v>2643.8</v>
      </c>
      <c r="E96" s="15">
        <v>2643.8</v>
      </c>
      <c r="F96" s="16">
        <f>E96/D96</f>
        <v>1</v>
      </c>
      <c r="G96" s="163"/>
      <c r="H96" s="18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25">
      <c r="A97" s="168" t="s">
        <v>66</v>
      </c>
      <c r="B97" s="164" t="s">
        <v>300</v>
      </c>
      <c r="C97" s="61" t="s">
        <v>11</v>
      </c>
      <c r="D97" s="13">
        <f>D98+D99</f>
        <v>15326.599999999999</v>
      </c>
      <c r="E97" s="13">
        <f>E98+E99</f>
        <v>14926.900000000001</v>
      </c>
      <c r="F97" s="14">
        <f t="shared" ref="F97:F104" si="10">E97/D97</f>
        <v>0.97392115668184742</v>
      </c>
      <c r="G97" s="174" t="s">
        <v>199</v>
      </c>
      <c r="H97" s="14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25">
      <c r="A98" s="169"/>
      <c r="B98" s="165"/>
      <c r="C98" s="61" t="s">
        <v>12</v>
      </c>
      <c r="D98" s="13">
        <f>D100</f>
        <v>10065.9</v>
      </c>
      <c r="E98" s="13">
        <f>E100</f>
        <v>9816.2000000000007</v>
      </c>
      <c r="F98" s="14">
        <f t="shared" si="10"/>
        <v>0.97519347499975173</v>
      </c>
      <c r="G98" s="175"/>
      <c r="H98" s="14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25">
      <c r="A99" s="163"/>
      <c r="B99" s="179"/>
      <c r="C99" s="61" t="s">
        <v>13</v>
      </c>
      <c r="D99" s="13">
        <f>D101</f>
        <v>5260.7</v>
      </c>
      <c r="E99" s="13">
        <f>E101</f>
        <v>5110.7</v>
      </c>
      <c r="F99" s="14">
        <f t="shared" si="10"/>
        <v>0.97148668428155949</v>
      </c>
      <c r="G99" s="163"/>
      <c r="H99" s="16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8.75" customHeight="1" x14ac:dyDescent="0.25">
      <c r="A100" s="177" t="s">
        <v>141</v>
      </c>
      <c r="B100" s="159" t="s">
        <v>301</v>
      </c>
      <c r="C100" s="57" t="s">
        <v>12</v>
      </c>
      <c r="D100" s="15">
        <v>10065.9</v>
      </c>
      <c r="E100" s="15">
        <v>9816.2000000000007</v>
      </c>
      <c r="F100" s="16">
        <f t="shared" si="10"/>
        <v>0.97519347499975173</v>
      </c>
      <c r="G100" s="59">
        <v>1</v>
      </c>
      <c r="H100" s="20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6.5" customHeight="1" x14ac:dyDescent="0.25">
      <c r="A101" s="163"/>
      <c r="B101" s="179"/>
      <c r="C101" s="57" t="s">
        <v>13</v>
      </c>
      <c r="D101" s="15">
        <v>5260.7</v>
      </c>
      <c r="E101" s="15">
        <v>5110.7</v>
      </c>
      <c r="F101" s="16">
        <f t="shared" si="10"/>
        <v>0.97148668428155949</v>
      </c>
      <c r="G101" s="60"/>
      <c r="H101" s="20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" customHeight="1" x14ac:dyDescent="0.25">
      <c r="A102" s="171" t="s">
        <v>68</v>
      </c>
      <c r="B102" s="170" t="str">
        <f>'Цел.пок-ли'!B329</f>
        <v>МП "Экономический потенциал"</v>
      </c>
      <c r="C102" s="61" t="s">
        <v>11</v>
      </c>
      <c r="D102" s="13">
        <f>D103+D104</f>
        <v>1041.0999999999999</v>
      </c>
      <c r="E102" s="13">
        <f>E103+E104</f>
        <v>1041.0999999999999</v>
      </c>
      <c r="F102" s="14">
        <f t="shared" si="10"/>
        <v>1</v>
      </c>
      <c r="G102" s="174"/>
      <c r="H102" s="14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5">
      <c r="A103" s="171"/>
      <c r="B103" s="170"/>
      <c r="C103" s="61" t="s">
        <v>12</v>
      </c>
      <c r="D103" s="13">
        <f>D107+D111</f>
        <v>1006.4</v>
      </c>
      <c r="E103" s="13">
        <f>E107+E111</f>
        <v>1006.4</v>
      </c>
      <c r="F103" s="14">
        <f t="shared" si="10"/>
        <v>1</v>
      </c>
      <c r="G103" s="175"/>
      <c r="H103" s="14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5">
      <c r="A104" s="171"/>
      <c r="B104" s="170"/>
      <c r="C104" s="61" t="s">
        <v>13</v>
      </c>
      <c r="D104" s="13">
        <f>D108</f>
        <v>34.700000000000003</v>
      </c>
      <c r="E104" s="13">
        <f>E108</f>
        <v>34.700000000000003</v>
      </c>
      <c r="F104" s="14">
        <f t="shared" si="10"/>
        <v>1</v>
      </c>
      <c r="G104" s="175"/>
      <c r="H104" s="14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5">
      <c r="A105" s="171"/>
      <c r="B105" s="170"/>
      <c r="C105" s="61" t="s">
        <v>16</v>
      </c>
      <c r="D105" s="13" t="s">
        <v>163</v>
      </c>
      <c r="E105" s="13" t="s">
        <v>163</v>
      </c>
      <c r="F105" s="14" t="s">
        <v>163</v>
      </c>
      <c r="G105" s="184"/>
      <c r="H105" s="172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3.5" customHeight="1" x14ac:dyDescent="0.25">
      <c r="A106" s="185" t="s">
        <v>144</v>
      </c>
      <c r="B106" s="189" t="str">
        <f>'Цел.пок-ли'!B332</f>
        <v>Подпрограмма № 1 «Создание условий для ведения бизнеса на территории города Апатиты»</v>
      </c>
      <c r="C106" s="75" t="s">
        <v>11</v>
      </c>
      <c r="D106" s="76">
        <f>D107+D108</f>
        <v>978.6</v>
      </c>
      <c r="E106" s="76">
        <f>E107+E108</f>
        <v>978.6</v>
      </c>
      <c r="F106" s="77">
        <f>E106/D106</f>
        <v>1</v>
      </c>
      <c r="G106" s="191">
        <v>0.95499999999999996</v>
      </c>
      <c r="H106" s="203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25">
      <c r="A107" s="186"/>
      <c r="B107" s="190"/>
      <c r="C107" s="75" t="s">
        <v>12</v>
      </c>
      <c r="D107" s="76">
        <v>943.9</v>
      </c>
      <c r="E107" s="76">
        <v>943.9</v>
      </c>
      <c r="F107" s="77">
        <f>E107/D107</f>
        <v>1</v>
      </c>
      <c r="G107" s="192"/>
      <c r="H107" s="18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3.5" customHeight="1" x14ac:dyDescent="0.25">
      <c r="A108" s="186"/>
      <c r="B108" s="190"/>
      <c r="C108" s="75" t="s">
        <v>13</v>
      </c>
      <c r="D108" s="76">
        <v>34.700000000000003</v>
      </c>
      <c r="E108" s="76">
        <v>34.700000000000003</v>
      </c>
      <c r="F108" s="77">
        <f>E108/D108</f>
        <v>1</v>
      </c>
      <c r="G108" s="192"/>
      <c r="H108" s="18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3.5" customHeight="1" x14ac:dyDescent="0.25">
      <c r="A109" s="186"/>
      <c r="B109" s="190"/>
      <c r="C109" s="75" t="s">
        <v>16</v>
      </c>
      <c r="D109" s="76" t="s">
        <v>163</v>
      </c>
      <c r="E109" s="76" t="s">
        <v>163</v>
      </c>
      <c r="F109" s="77" t="s">
        <v>163</v>
      </c>
      <c r="G109" s="193"/>
      <c r="H109" s="18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0" x14ac:dyDescent="0.25">
      <c r="A110" s="75" t="s">
        <v>145</v>
      </c>
      <c r="B110" s="81" t="str">
        <f>'Цел.пок-ли'!B343</f>
        <v>Подпрограмма № 2 «Формирование благоприятной инвестиционной среды»</v>
      </c>
      <c r="C110" s="75" t="s">
        <v>12</v>
      </c>
      <c r="D110" s="76" t="s">
        <v>163</v>
      </c>
      <c r="E110" s="76" t="s">
        <v>163</v>
      </c>
      <c r="F110" s="77" t="s">
        <v>164</v>
      </c>
      <c r="G110" s="77">
        <v>1</v>
      </c>
      <c r="H110" s="28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7.25" customHeight="1" x14ac:dyDescent="0.25">
      <c r="A111" s="57" t="s">
        <v>146</v>
      </c>
      <c r="B111" s="80" t="str">
        <f>'Цел.пок-ли'!B352</f>
        <v>Подпрограмма № 3 «Развитие туризма»</v>
      </c>
      <c r="C111" s="57" t="s">
        <v>12</v>
      </c>
      <c r="D111" s="15">
        <v>62.5</v>
      </c>
      <c r="E111" s="15">
        <v>62.5</v>
      </c>
      <c r="F111" s="16">
        <f>E111/D111</f>
        <v>1</v>
      </c>
      <c r="G111" s="16">
        <v>1</v>
      </c>
      <c r="H111" s="5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5">
      <c r="A112" s="171" t="s">
        <v>69</v>
      </c>
      <c r="B112" s="170" t="str">
        <f>'Цел.пок-ли'!B364</f>
        <v xml:space="preserve">МП «Муниципальное управление»  </v>
      </c>
      <c r="C112" s="61" t="s">
        <v>11</v>
      </c>
      <c r="D112" s="13">
        <f>D113+D114+D115</f>
        <v>370116.01140730001</v>
      </c>
      <c r="E112" s="13">
        <f>E113+E114+E115</f>
        <v>352897.7</v>
      </c>
      <c r="F112" s="14">
        <f t="shared" ref="F112:F138" si="11">E112/D112</f>
        <v>0.95347860974230636</v>
      </c>
      <c r="G112" s="174"/>
      <c r="H112" s="14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5">
      <c r="A113" s="171"/>
      <c r="B113" s="170"/>
      <c r="C113" s="61" t="s">
        <v>12</v>
      </c>
      <c r="D113" s="13">
        <f>D116+D118+D121</f>
        <v>224120.30000000002</v>
      </c>
      <c r="E113" s="13">
        <f>E116+E118+E121</f>
        <v>220925</v>
      </c>
      <c r="F113" s="14">
        <f t="shared" si="11"/>
        <v>0.98574292467036673</v>
      </c>
      <c r="G113" s="175"/>
      <c r="H113" s="14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5">
      <c r="A114" s="171"/>
      <c r="B114" s="170"/>
      <c r="C114" s="61" t="s">
        <v>13</v>
      </c>
      <c r="D114" s="13">
        <f>D119</f>
        <v>127494.2114073</v>
      </c>
      <c r="E114" s="13">
        <f>E119</f>
        <v>114073.2</v>
      </c>
      <c r="F114" s="14">
        <f t="shared" si="11"/>
        <v>0.89473238620673923</v>
      </c>
      <c r="G114" s="175"/>
      <c r="H114" s="14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" customHeight="1" x14ac:dyDescent="0.25">
      <c r="A115" s="171"/>
      <c r="B115" s="170"/>
      <c r="C115" s="61" t="s">
        <v>16</v>
      </c>
      <c r="D115" s="13">
        <f>D120</f>
        <v>18501.5</v>
      </c>
      <c r="E115" s="13">
        <f>E120</f>
        <v>17899.5</v>
      </c>
      <c r="F115" s="14">
        <f t="shared" si="11"/>
        <v>0.9674620976677567</v>
      </c>
      <c r="G115" s="184"/>
      <c r="H115" s="172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54.75" customHeight="1" x14ac:dyDescent="0.25">
      <c r="A116" s="79" t="s">
        <v>151</v>
      </c>
      <c r="B116" s="82" t="str">
        <f>'Цел.пок-ли'!B370</f>
        <v>Подпрограмма № 1 «Развитие архивного дела на территории муниципального образования город Апатиты с подведомственной территорией Мурманской области»</v>
      </c>
      <c r="C116" s="57" t="s">
        <v>12</v>
      </c>
      <c r="D116" s="15">
        <v>7627.6</v>
      </c>
      <c r="E116" s="15">
        <v>7484.6</v>
      </c>
      <c r="F116" s="16">
        <f t="shared" si="11"/>
        <v>0.98125229429964866</v>
      </c>
      <c r="G116" s="16">
        <v>1</v>
      </c>
      <c r="H116" s="5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6.5" customHeight="1" x14ac:dyDescent="0.25">
      <c r="A117" s="185" t="s">
        <v>194</v>
      </c>
      <c r="B117" s="154" t="str">
        <f>'Цел.пок-ли'!B375</f>
        <v xml:space="preserve">Подпрограмма № 2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17" s="75" t="s">
        <v>11</v>
      </c>
      <c r="D117" s="76">
        <f>D118+D119+D120</f>
        <v>286220.8114073</v>
      </c>
      <c r="E117" s="76">
        <f>E118+E119+E120</f>
        <v>271423.8</v>
      </c>
      <c r="F117" s="77">
        <f t="shared" si="11"/>
        <v>0.94830211215408977</v>
      </c>
      <c r="G117" s="191">
        <v>0.85199999999999998</v>
      </c>
      <c r="H117" s="161" t="s">
        <v>626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25" customHeight="1" x14ac:dyDescent="0.25">
      <c r="A118" s="186"/>
      <c r="B118" s="155"/>
      <c r="C118" s="75" t="s">
        <v>12</v>
      </c>
      <c r="D118" s="76">
        <v>140225.1</v>
      </c>
      <c r="E118" s="76">
        <v>139451.1</v>
      </c>
      <c r="F118" s="77">
        <f t="shared" si="11"/>
        <v>0.99448030345494498</v>
      </c>
      <c r="G118" s="192"/>
      <c r="H118" s="162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4.25" customHeight="1" x14ac:dyDescent="0.25">
      <c r="A119" s="186"/>
      <c r="B119" s="155"/>
      <c r="C119" s="75" t="s">
        <v>13</v>
      </c>
      <c r="D119" s="76">
        <v>127494.2114073</v>
      </c>
      <c r="E119" s="76">
        <v>114073.2</v>
      </c>
      <c r="F119" s="77">
        <f t="shared" si="11"/>
        <v>0.89473238620673923</v>
      </c>
      <c r="G119" s="192"/>
      <c r="H119" s="162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" customHeight="1" x14ac:dyDescent="0.25">
      <c r="A120" s="188"/>
      <c r="B120" s="156"/>
      <c r="C120" s="75" t="s">
        <v>16</v>
      </c>
      <c r="D120" s="76">
        <v>18501.5</v>
      </c>
      <c r="E120" s="76">
        <v>17899.5</v>
      </c>
      <c r="F120" s="77">
        <f t="shared" si="11"/>
        <v>0.9674620976677567</v>
      </c>
      <c r="G120" s="193"/>
      <c r="H120" s="16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85.5" customHeight="1" x14ac:dyDescent="0.25">
      <c r="A121" s="83" t="s">
        <v>627</v>
      </c>
      <c r="B121" s="84" t="s">
        <v>633</v>
      </c>
      <c r="C121" s="57" t="s">
        <v>12</v>
      </c>
      <c r="D121" s="15">
        <v>76267.600000000006</v>
      </c>
      <c r="E121" s="15">
        <v>73989.3</v>
      </c>
      <c r="F121" s="16">
        <f>E121/D121</f>
        <v>0.97012755088661495</v>
      </c>
      <c r="G121" s="85">
        <v>1</v>
      </c>
      <c r="H121" s="5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12" customFormat="1" ht="15" customHeight="1" x14ac:dyDescent="0.25">
      <c r="A122" s="168" t="s">
        <v>71</v>
      </c>
      <c r="B122" s="164" t="str">
        <f>'Цел.пок-ли'!B395</f>
        <v>МП «Управление муниципальными финансами»</v>
      </c>
      <c r="C122" s="61" t="s">
        <v>11</v>
      </c>
      <c r="D122" s="13">
        <f>D123</f>
        <v>25257</v>
      </c>
      <c r="E122" s="13">
        <f>E123</f>
        <v>8685.7000000000007</v>
      </c>
      <c r="F122" s="14">
        <f t="shared" si="11"/>
        <v>0.34389278219899438</v>
      </c>
      <c r="G122" s="174"/>
      <c r="H122" s="146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s="12" customFormat="1" x14ac:dyDescent="0.25">
      <c r="A123" s="169"/>
      <c r="B123" s="165"/>
      <c r="C123" s="61" t="s">
        <v>12</v>
      </c>
      <c r="D123" s="13">
        <f>D126</f>
        <v>25257</v>
      </c>
      <c r="E123" s="13">
        <f>E126</f>
        <v>8685.7000000000007</v>
      </c>
      <c r="F123" s="14">
        <f t="shared" si="11"/>
        <v>0.34389278219899438</v>
      </c>
      <c r="G123" s="175"/>
      <c r="H123" s="147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s="12" customFormat="1" x14ac:dyDescent="0.25">
      <c r="A124" s="187"/>
      <c r="B124" s="166"/>
      <c r="C124" s="61" t="s">
        <v>13</v>
      </c>
      <c r="D124" s="13" t="str">
        <f>D127</f>
        <v xml:space="preserve"> -</v>
      </c>
      <c r="E124" s="13" t="str">
        <f>E127</f>
        <v xml:space="preserve"> - </v>
      </c>
      <c r="F124" s="14" t="s">
        <v>163</v>
      </c>
      <c r="G124" s="184"/>
      <c r="H124" s="17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6.5" customHeight="1" x14ac:dyDescent="0.25">
      <c r="A125" s="152" t="s">
        <v>152</v>
      </c>
      <c r="B125" s="167" t="str">
        <f>'Цел.пок-ли'!B402</f>
        <v>Подпрограмма № 1 «Повышение эффективности бюджетных расходов»</v>
      </c>
      <c r="C125" s="57" t="s">
        <v>11</v>
      </c>
      <c r="D125" s="15">
        <f>D126</f>
        <v>25257</v>
      </c>
      <c r="E125" s="15">
        <f>E126</f>
        <v>8685.7000000000007</v>
      </c>
      <c r="F125" s="16">
        <f t="shared" si="11"/>
        <v>0.34389278219899438</v>
      </c>
      <c r="G125" s="148">
        <v>1</v>
      </c>
      <c r="H125" s="16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5">
      <c r="A126" s="152"/>
      <c r="B126" s="167"/>
      <c r="C126" s="57" t="s">
        <v>12</v>
      </c>
      <c r="D126" s="15">
        <v>25257</v>
      </c>
      <c r="E126" s="15">
        <v>8685.7000000000007</v>
      </c>
      <c r="F126" s="16">
        <f>E126/D126</f>
        <v>0.34389278219899438</v>
      </c>
      <c r="G126" s="149"/>
      <c r="H126" s="16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8" customHeight="1" x14ac:dyDescent="0.25">
      <c r="A127" s="152"/>
      <c r="B127" s="167"/>
      <c r="C127" s="57" t="s">
        <v>13</v>
      </c>
      <c r="D127" s="15" t="s">
        <v>163</v>
      </c>
      <c r="E127" s="15" t="s">
        <v>171</v>
      </c>
      <c r="F127" s="16" t="s">
        <v>163</v>
      </c>
      <c r="G127" s="153"/>
      <c r="H127" s="17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5">
      <c r="A128" s="171" t="s">
        <v>73</v>
      </c>
      <c r="B128" s="170" t="str">
        <f>'Цел.пок-ли'!B432</f>
        <v>МП "Информационное общество"</v>
      </c>
      <c r="C128" s="61" t="s">
        <v>11</v>
      </c>
      <c r="D128" s="13">
        <f>D129</f>
        <v>1565.6</v>
      </c>
      <c r="E128" s="13">
        <f>E129</f>
        <v>1565.6</v>
      </c>
      <c r="F128" s="14">
        <f t="shared" si="11"/>
        <v>1</v>
      </c>
      <c r="G128" s="174"/>
      <c r="H128" s="14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5">
      <c r="A129" s="171"/>
      <c r="B129" s="170"/>
      <c r="C129" s="61" t="s">
        <v>12</v>
      </c>
      <c r="D129" s="13">
        <f>D131</f>
        <v>1565.6</v>
      </c>
      <c r="E129" s="13">
        <f>E131</f>
        <v>1565.6</v>
      </c>
      <c r="F129" s="14">
        <f t="shared" si="11"/>
        <v>1</v>
      </c>
      <c r="G129" s="175"/>
      <c r="H129" s="14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6" customHeight="1" x14ac:dyDescent="0.25">
      <c r="A130" s="152" t="s">
        <v>156</v>
      </c>
      <c r="B130" s="167" t="s">
        <v>647</v>
      </c>
      <c r="C130" s="57" t="s">
        <v>11</v>
      </c>
      <c r="D130" s="15">
        <f>D131</f>
        <v>1565.6</v>
      </c>
      <c r="E130" s="15">
        <f>E131</f>
        <v>1565.6</v>
      </c>
      <c r="F130" s="16">
        <f>E130/D130</f>
        <v>1</v>
      </c>
      <c r="G130" s="148">
        <v>0.625</v>
      </c>
      <c r="H130" s="157" t="s">
        <v>648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27" customHeight="1" x14ac:dyDescent="0.25">
      <c r="A131" s="152"/>
      <c r="B131" s="167"/>
      <c r="C131" s="57" t="s">
        <v>12</v>
      </c>
      <c r="D131" s="70">
        <v>1565.6</v>
      </c>
      <c r="E131" s="70">
        <v>1565.6</v>
      </c>
      <c r="F131" s="16">
        <f>E131/D131</f>
        <v>1</v>
      </c>
      <c r="G131" s="149"/>
      <c r="H131" s="15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25" customHeight="1" x14ac:dyDescent="0.25">
      <c r="A132" s="168" t="s">
        <v>195</v>
      </c>
      <c r="B132" s="164" t="str">
        <f>'Цел.пок-ли'!B445</f>
        <v>МП «Социальная поддержка граждан и социально-ориентированных организаций»</v>
      </c>
      <c r="C132" s="61" t="s">
        <v>11</v>
      </c>
      <c r="D132" s="13">
        <f>D134+D133</f>
        <v>36637.100000000006</v>
      </c>
      <c r="E132" s="13">
        <f>E134+E133</f>
        <v>31370</v>
      </c>
      <c r="F132" s="14">
        <f t="shared" si="11"/>
        <v>0.85623589203293915</v>
      </c>
      <c r="G132" s="150"/>
      <c r="H132" s="14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5">
      <c r="A133" s="169"/>
      <c r="B133" s="165"/>
      <c r="C133" s="61" t="s">
        <v>12</v>
      </c>
      <c r="D133" s="13">
        <f>D136+D138</f>
        <v>22266.400000000001</v>
      </c>
      <c r="E133" s="13">
        <f>E136+E138</f>
        <v>17065.400000000001</v>
      </c>
      <c r="F133" s="14">
        <f t="shared" si="11"/>
        <v>0.76641935831566843</v>
      </c>
      <c r="G133" s="151"/>
      <c r="H133" s="14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25">
      <c r="A134" s="169"/>
      <c r="B134" s="165"/>
      <c r="C134" s="61" t="s">
        <v>13</v>
      </c>
      <c r="D134" s="13">
        <f>D137</f>
        <v>14370.7</v>
      </c>
      <c r="E134" s="13">
        <f>E137</f>
        <v>14304.6</v>
      </c>
      <c r="F134" s="14">
        <f t="shared" si="11"/>
        <v>0.99540036323909065</v>
      </c>
      <c r="G134" s="151"/>
      <c r="H134" s="14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6.5" customHeight="1" x14ac:dyDescent="0.25">
      <c r="A135" s="177" t="s">
        <v>196</v>
      </c>
      <c r="B135" s="159" t="str">
        <f>'Цел.пок-ли'!B449</f>
        <v>Подпрограмма № 1 «Социальная поддержка отдельных категорий граждан»</v>
      </c>
      <c r="C135" s="57" t="s">
        <v>11</v>
      </c>
      <c r="D135" s="15">
        <f>D136+D137</f>
        <v>32417.100000000002</v>
      </c>
      <c r="E135" s="15">
        <f>E136+E137</f>
        <v>27150</v>
      </c>
      <c r="F135" s="16">
        <f>E135/D135</f>
        <v>0.83752093802345051</v>
      </c>
      <c r="G135" s="148">
        <v>0.88900000000000001</v>
      </c>
      <c r="H135" s="157" t="s">
        <v>652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25">
      <c r="A136" s="178"/>
      <c r="B136" s="160"/>
      <c r="C136" s="57" t="s">
        <v>12</v>
      </c>
      <c r="D136" s="15">
        <v>18046.400000000001</v>
      </c>
      <c r="E136" s="15">
        <v>12845.4</v>
      </c>
      <c r="F136" s="16">
        <f t="shared" si="11"/>
        <v>0.71179847504211358</v>
      </c>
      <c r="G136" s="149"/>
      <c r="H136" s="15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 x14ac:dyDescent="0.25">
      <c r="A137" s="178"/>
      <c r="B137" s="160"/>
      <c r="C137" s="57" t="s">
        <v>13</v>
      </c>
      <c r="D137" s="15">
        <v>14370.7</v>
      </c>
      <c r="E137" s="15">
        <v>14304.6</v>
      </c>
      <c r="F137" s="16">
        <f t="shared" si="11"/>
        <v>0.99540036323909065</v>
      </c>
      <c r="G137" s="149"/>
      <c r="H137" s="15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0.75" customHeight="1" x14ac:dyDescent="0.25">
      <c r="A138" s="57" t="s">
        <v>197</v>
      </c>
      <c r="B138" s="80" t="str">
        <f>'Цел.пок-ли'!B468</f>
        <v>Подпрограмма № 2 «Социальная поддержка социально ориентированных организаций»</v>
      </c>
      <c r="C138" s="57" t="s">
        <v>12</v>
      </c>
      <c r="D138" s="15">
        <v>4220</v>
      </c>
      <c r="E138" s="15">
        <v>4220</v>
      </c>
      <c r="F138" s="16">
        <f t="shared" si="11"/>
        <v>1</v>
      </c>
      <c r="G138" s="16">
        <v>1</v>
      </c>
      <c r="H138" s="5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12" customFormat="1" ht="15" hidden="1" customHeight="1" x14ac:dyDescent="0.25">
      <c r="A139" s="171" t="s">
        <v>237</v>
      </c>
      <c r="B139" s="170" t="s">
        <v>302</v>
      </c>
      <c r="C139" s="61" t="s">
        <v>11</v>
      </c>
      <c r="D139" s="13" t="s">
        <v>163</v>
      </c>
      <c r="E139" s="13" t="s">
        <v>171</v>
      </c>
      <c r="F139" s="14" t="s">
        <v>163</v>
      </c>
      <c r="G139" s="174"/>
      <c r="H139" s="206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s="12" customFormat="1" hidden="1" x14ac:dyDescent="0.25">
      <c r="A140" s="171"/>
      <c r="B140" s="170"/>
      <c r="C140" s="61" t="s">
        <v>12</v>
      </c>
      <c r="D140" s="13" t="s">
        <v>163</v>
      </c>
      <c r="E140" s="13" t="s">
        <v>163</v>
      </c>
      <c r="F140" s="14" t="s">
        <v>163</v>
      </c>
      <c r="G140" s="175"/>
      <c r="H140" s="207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s="12" customFormat="1" ht="44.25" hidden="1" customHeight="1" x14ac:dyDescent="0.25">
      <c r="A141" s="171"/>
      <c r="B141" s="170"/>
      <c r="C141" s="61" t="s">
        <v>13</v>
      </c>
      <c r="D141" s="13" t="str">
        <f>D144</f>
        <v xml:space="preserve"> -</v>
      </c>
      <c r="E141" s="13" t="str">
        <f>E144</f>
        <v xml:space="preserve"> - </v>
      </c>
      <c r="F141" s="14" t="s">
        <v>163</v>
      </c>
      <c r="G141" s="184"/>
      <c r="H141" s="208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17.25" hidden="1" customHeight="1" x14ac:dyDescent="0.25">
      <c r="A142" s="152" t="s">
        <v>238</v>
      </c>
      <c r="B142" s="167" t="s">
        <v>305</v>
      </c>
      <c r="C142" s="57" t="s">
        <v>11</v>
      </c>
      <c r="D142" s="15" t="s">
        <v>163</v>
      </c>
      <c r="E142" s="15" t="s">
        <v>163</v>
      </c>
      <c r="F142" s="16" t="s">
        <v>163</v>
      </c>
      <c r="G142" s="191">
        <v>0.83299999999999996</v>
      </c>
      <c r="H142" s="157" t="s">
        <v>310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hidden="1" customHeight="1" x14ac:dyDescent="0.25">
      <c r="A143" s="152"/>
      <c r="B143" s="167"/>
      <c r="C143" s="57" t="s">
        <v>12</v>
      </c>
      <c r="D143" s="15" t="s">
        <v>163</v>
      </c>
      <c r="E143" s="15" t="s">
        <v>163</v>
      </c>
      <c r="F143" s="16" t="s">
        <v>163</v>
      </c>
      <c r="G143" s="192"/>
      <c r="H143" s="15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hidden="1" customHeight="1" x14ac:dyDescent="0.25">
      <c r="A144" s="152"/>
      <c r="B144" s="167"/>
      <c r="C144" s="57" t="s">
        <v>13</v>
      </c>
      <c r="D144" s="15" t="s">
        <v>163</v>
      </c>
      <c r="E144" s="15" t="s">
        <v>171</v>
      </c>
      <c r="F144" s="16" t="s">
        <v>163</v>
      </c>
      <c r="G144" s="193"/>
      <c r="H144" s="17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12" customFormat="1" ht="15" customHeight="1" x14ac:dyDescent="0.25">
      <c r="A145" s="168" t="s">
        <v>237</v>
      </c>
      <c r="B145" s="164" t="s">
        <v>303</v>
      </c>
      <c r="C145" s="61" t="s">
        <v>11</v>
      </c>
      <c r="D145" s="13">
        <f>D146+D147+D148</f>
        <v>83443.899999999994</v>
      </c>
      <c r="E145" s="13">
        <f>E146+E147+E148</f>
        <v>82245.899999999994</v>
      </c>
      <c r="F145" s="14">
        <f t="shared" ref="F145:F150" si="12">E145/D145</f>
        <v>0.98564304880284836</v>
      </c>
      <c r="G145" s="174">
        <v>1</v>
      </c>
      <c r="H145" s="146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s="12" customFormat="1" x14ac:dyDescent="0.25">
      <c r="A146" s="169"/>
      <c r="B146" s="165"/>
      <c r="C146" s="61" t="s">
        <v>12</v>
      </c>
      <c r="D146" s="13">
        <v>3804.4</v>
      </c>
      <c r="E146" s="13">
        <v>3804.4</v>
      </c>
      <c r="F146" s="14">
        <f t="shared" si="12"/>
        <v>1</v>
      </c>
      <c r="G146" s="175"/>
      <c r="H146" s="147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s="12" customFormat="1" ht="18" customHeight="1" x14ac:dyDescent="0.25">
      <c r="A147" s="169"/>
      <c r="B147" s="165"/>
      <c r="C147" s="61" t="s">
        <v>13</v>
      </c>
      <c r="D147" s="13">
        <v>35911.9</v>
      </c>
      <c r="E147" s="13">
        <v>34713.9</v>
      </c>
      <c r="F147" s="14">
        <f t="shared" si="12"/>
        <v>0.96664058431884692</v>
      </c>
      <c r="G147" s="175"/>
      <c r="H147" s="14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s="12" customFormat="1" ht="28.5" customHeight="1" x14ac:dyDescent="0.25">
      <c r="A148" s="163"/>
      <c r="B148" s="179"/>
      <c r="C148" s="61" t="s">
        <v>16</v>
      </c>
      <c r="D148" s="13">
        <v>43727.6</v>
      </c>
      <c r="E148" s="13">
        <v>43727.6</v>
      </c>
      <c r="F148" s="14">
        <f>E148/D148</f>
        <v>1</v>
      </c>
      <c r="G148" s="178"/>
      <c r="H148" s="178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s="12" customFormat="1" ht="15" customHeight="1" x14ac:dyDescent="0.25">
      <c r="A149" s="168" t="s">
        <v>256</v>
      </c>
      <c r="B149" s="164" t="s">
        <v>759</v>
      </c>
      <c r="C149" s="61" t="s">
        <v>11</v>
      </c>
      <c r="D149" s="13">
        <f>D150+D151+D152</f>
        <v>109905.9</v>
      </c>
      <c r="E149" s="13">
        <f>E150+E151+E152</f>
        <v>102833.09999999999</v>
      </c>
      <c r="F149" s="14">
        <f>E149/D149</f>
        <v>0.93564676691606186</v>
      </c>
      <c r="G149" s="150"/>
      <c r="H149" s="209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s="12" customFormat="1" ht="15" customHeight="1" x14ac:dyDescent="0.25">
      <c r="A150" s="169"/>
      <c r="B150" s="165"/>
      <c r="C150" s="61" t="s">
        <v>12</v>
      </c>
      <c r="D150" s="13">
        <f>D154+D157</f>
        <v>108869.7</v>
      </c>
      <c r="E150" s="13">
        <f>E154+E157</f>
        <v>101796.9</v>
      </c>
      <c r="F150" s="14">
        <f t="shared" si="12"/>
        <v>0.93503426573233872</v>
      </c>
      <c r="G150" s="151"/>
      <c r="H150" s="209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s="12" customFormat="1" ht="15" customHeight="1" x14ac:dyDescent="0.25">
      <c r="A151" s="169"/>
      <c r="B151" s="165"/>
      <c r="C151" s="61" t="s">
        <v>13</v>
      </c>
      <c r="D151" s="13">
        <f>D155</f>
        <v>819.5</v>
      </c>
      <c r="E151" s="13">
        <f>E155</f>
        <v>819.5</v>
      </c>
      <c r="F151" s="14">
        <f>E151/D151</f>
        <v>1</v>
      </c>
      <c r="G151" s="151"/>
      <c r="H151" s="209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s="12" customFormat="1" ht="48" customHeight="1" x14ac:dyDescent="0.25">
      <c r="A152" s="169"/>
      <c r="B152" s="165"/>
      <c r="C152" s="61" t="s">
        <v>16</v>
      </c>
      <c r="D152" s="13">
        <f>D156</f>
        <v>216.7</v>
      </c>
      <c r="E152" s="13">
        <f>E156</f>
        <v>216.7</v>
      </c>
      <c r="F152" s="14">
        <f>E151/D151</f>
        <v>1</v>
      </c>
      <c r="G152" s="151"/>
      <c r="H152" s="209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s="12" customFormat="1" ht="27" customHeight="1" x14ac:dyDescent="0.25">
      <c r="A153" s="177" t="s">
        <v>437</v>
      </c>
      <c r="B153" s="159" t="s">
        <v>703</v>
      </c>
      <c r="C153" s="57" t="s">
        <v>11</v>
      </c>
      <c r="D153" s="15">
        <f>D154+D155+D156</f>
        <v>43611.5</v>
      </c>
      <c r="E153" s="15">
        <f>E154+E155+E156</f>
        <v>37509.699999999997</v>
      </c>
      <c r="F153" s="16">
        <f t="shared" ref="F153:F161" si="13">E153/D153</f>
        <v>0.86008736227829807</v>
      </c>
      <c r="G153" s="148">
        <v>0.93300000000000005</v>
      </c>
      <c r="H153" s="161" t="s">
        <v>704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s="12" customFormat="1" ht="22.5" customHeight="1" x14ac:dyDescent="0.25">
      <c r="A154" s="178"/>
      <c r="B154" s="160"/>
      <c r="C154" s="57" t="s">
        <v>12</v>
      </c>
      <c r="D154" s="15">
        <v>42575.3</v>
      </c>
      <c r="E154" s="15">
        <v>36473.5</v>
      </c>
      <c r="F154" s="16">
        <f t="shared" si="13"/>
        <v>0.8566821607833649</v>
      </c>
      <c r="G154" s="149"/>
      <c r="H154" s="162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s="12" customFormat="1" ht="22.5" customHeight="1" x14ac:dyDescent="0.25">
      <c r="A155" s="178"/>
      <c r="B155" s="160"/>
      <c r="C155" s="57" t="s">
        <v>13</v>
      </c>
      <c r="D155" s="15">
        <v>819.5</v>
      </c>
      <c r="E155" s="15">
        <v>819.5</v>
      </c>
      <c r="F155" s="16">
        <f t="shared" si="13"/>
        <v>1</v>
      </c>
      <c r="G155" s="149"/>
      <c r="H155" s="49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s="12" customFormat="1" ht="20.25" customHeight="1" x14ac:dyDescent="0.25">
      <c r="A156" s="178"/>
      <c r="B156" s="160"/>
      <c r="C156" s="57" t="s">
        <v>16</v>
      </c>
      <c r="D156" s="15">
        <v>216.7</v>
      </c>
      <c r="E156" s="15">
        <v>216.7</v>
      </c>
      <c r="F156" s="16">
        <f t="shared" si="13"/>
        <v>1</v>
      </c>
      <c r="G156" s="149"/>
      <c r="H156" s="55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s="12" customFormat="1" ht="48" customHeight="1" x14ac:dyDescent="0.25">
      <c r="A157" s="57" t="s">
        <v>438</v>
      </c>
      <c r="B157" s="80" t="s">
        <v>719</v>
      </c>
      <c r="C157" s="57" t="s">
        <v>12</v>
      </c>
      <c r="D157" s="15">
        <v>66294.399999999994</v>
      </c>
      <c r="E157" s="15">
        <v>65323.4</v>
      </c>
      <c r="F157" s="16">
        <f t="shared" si="13"/>
        <v>0.9853532123376938</v>
      </c>
      <c r="G157" s="16">
        <v>1</v>
      </c>
      <c r="H157" s="10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s="12" customFormat="1" ht="27.75" customHeight="1" x14ac:dyDescent="0.25">
      <c r="A158" s="171" t="s">
        <v>265</v>
      </c>
      <c r="B158" s="170" t="s">
        <v>304</v>
      </c>
      <c r="C158" s="61" t="s">
        <v>11</v>
      </c>
      <c r="D158" s="13">
        <f>D159</f>
        <v>58.3</v>
      </c>
      <c r="E158" s="13">
        <f>E159</f>
        <v>58.3</v>
      </c>
      <c r="F158" s="14">
        <f t="shared" si="13"/>
        <v>1</v>
      </c>
      <c r="G158" s="174"/>
      <c r="H158" s="146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s="12" customFormat="1" ht="47.25" customHeight="1" x14ac:dyDescent="0.25">
      <c r="A159" s="171"/>
      <c r="B159" s="170"/>
      <c r="C159" s="61" t="s">
        <v>12</v>
      </c>
      <c r="D159" s="13">
        <f>D161</f>
        <v>58.3</v>
      </c>
      <c r="E159" s="13">
        <f>E161</f>
        <v>58.3</v>
      </c>
      <c r="F159" s="14">
        <f t="shared" si="13"/>
        <v>1</v>
      </c>
      <c r="G159" s="175"/>
      <c r="H159" s="172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6.5" customHeight="1" x14ac:dyDescent="0.25">
      <c r="A160" s="152" t="s">
        <v>266</v>
      </c>
      <c r="B160" s="167" t="s">
        <v>587</v>
      </c>
      <c r="C160" s="57" t="s">
        <v>11</v>
      </c>
      <c r="D160" s="15">
        <f>D161</f>
        <v>58.3</v>
      </c>
      <c r="E160" s="15">
        <f>E161</f>
        <v>58.3</v>
      </c>
      <c r="F160" s="16">
        <f t="shared" si="13"/>
        <v>1</v>
      </c>
      <c r="G160" s="148">
        <v>1</v>
      </c>
      <c r="H160" s="15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46.5" customHeight="1" x14ac:dyDescent="0.25">
      <c r="A161" s="152"/>
      <c r="B161" s="167"/>
      <c r="C161" s="57" t="s">
        <v>12</v>
      </c>
      <c r="D161" s="15">
        <v>58.3</v>
      </c>
      <c r="E161" s="15">
        <v>58.3</v>
      </c>
      <c r="F161" s="16">
        <f t="shared" si="13"/>
        <v>1</v>
      </c>
      <c r="G161" s="153"/>
      <c r="H161" s="17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12" customFormat="1" ht="15" customHeight="1" x14ac:dyDescent="0.25">
      <c r="A162" s="17"/>
      <c r="B162" s="18"/>
      <c r="C162" s="19"/>
      <c r="D162" s="20"/>
      <c r="E162" s="20"/>
      <c r="F162" s="21"/>
      <c r="G162" s="19"/>
      <c r="H162" s="19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s="12" customFormat="1" ht="15" customHeight="1" x14ac:dyDescent="0.25">
      <c r="A163" s="17"/>
      <c r="B163" s="18"/>
      <c r="C163" s="19"/>
      <c r="D163" s="20"/>
      <c r="E163" s="20"/>
      <c r="F163" s="21"/>
      <c r="G163" s="19"/>
      <c r="H163" s="19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s="12" customFormat="1" ht="15" customHeight="1" x14ac:dyDescent="0.25">
      <c r="A164" s="17"/>
      <c r="B164" s="18"/>
      <c r="C164" s="45"/>
      <c r="D164" s="46"/>
      <c r="E164" s="46"/>
      <c r="F164" s="47"/>
      <c r="G164" s="45"/>
      <c r="H164" s="17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x14ac:dyDescent="0.25">
      <c r="A165" s="22"/>
      <c r="B165" s="6"/>
      <c r="C165" s="6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x14ac:dyDescent="0.25">
      <c r="A166" s="22"/>
      <c r="B166" s="6"/>
      <c r="C166" s="6"/>
      <c r="D166" s="24"/>
      <c r="E166" s="2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x14ac:dyDescent="0.25">
      <c r="A167" s="22"/>
      <c r="B167" s="6"/>
      <c r="C167" s="6"/>
      <c r="D167" s="24"/>
      <c r="E167" s="2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x14ac:dyDescent="0.25">
      <c r="A168" s="22"/>
      <c r="B168" s="6"/>
      <c r="C168" s="6"/>
      <c r="D168" s="24"/>
      <c r="E168" s="2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x14ac:dyDescent="0.25">
      <c r="A169" s="22"/>
      <c r="B169" s="6"/>
      <c r="C169" s="6"/>
      <c r="D169" s="24"/>
      <c r="E169" s="2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x14ac:dyDescent="0.25">
      <c r="A170" s="22"/>
      <c r="B170" s="6"/>
      <c r="C170" s="6"/>
      <c r="D170" s="24"/>
      <c r="E170" s="2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x14ac:dyDescent="0.25">
      <c r="A171" s="22"/>
      <c r="B171" s="6"/>
      <c r="C171" s="6"/>
      <c r="D171" s="24"/>
      <c r="E171" s="2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x14ac:dyDescent="0.25">
      <c r="A172" s="22"/>
      <c r="B172" s="6"/>
      <c r="C172" s="6"/>
      <c r="D172" s="24"/>
      <c r="E172" s="2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x14ac:dyDescent="0.25">
      <c r="A173" s="22"/>
      <c r="B173" s="6"/>
      <c r="C173" s="6"/>
      <c r="D173" s="24"/>
      <c r="E173" s="2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x14ac:dyDescent="0.25">
      <c r="A174" s="22"/>
      <c r="B174" s="6"/>
      <c r="C174" s="6"/>
      <c r="D174" s="24"/>
      <c r="E174" s="2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x14ac:dyDescent="0.25">
      <c r="A175" s="22"/>
      <c r="B175" s="6"/>
      <c r="C175" s="6"/>
      <c r="D175" s="24"/>
      <c r="E175" s="2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x14ac:dyDescent="0.25">
      <c r="A176" s="22"/>
      <c r="B176" s="6"/>
      <c r="C176" s="6"/>
      <c r="D176" s="24"/>
      <c r="E176" s="2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x14ac:dyDescent="0.25">
      <c r="A177" s="22"/>
      <c r="B177" s="6"/>
      <c r="C177" s="6"/>
      <c r="D177" s="24"/>
      <c r="E177" s="2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x14ac:dyDescent="0.25">
      <c r="A178" s="22"/>
      <c r="B178" s="6"/>
      <c r="C178" s="6"/>
      <c r="D178" s="24"/>
      <c r="E178" s="2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x14ac:dyDescent="0.25">
      <c r="A179" s="22"/>
      <c r="B179" s="6"/>
      <c r="C179" s="6"/>
      <c r="D179" s="24"/>
      <c r="E179" s="2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x14ac:dyDescent="0.25">
      <c r="A180" s="22"/>
      <c r="B180" s="6"/>
      <c r="C180" s="6"/>
      <c r="D180" s="24"/>
      <c r="E180" s="2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x14ac:dyDescent="0.25">
      <c r="A181" s="22"/>
      <c r="B181" s="6"/>
      <c r="C181" s="6"/>
      <c r="D181" s="24"/>
      <c r="E181" s="2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x14ac:dyDescent="0.25">
      <c r="A182" s="22"/>
      <c r="B182" s="6"/>
      <c r="C182" s="6"/>
      <c r="D182" s="24"/>
      <c r="E182" s="2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x14ac:dyDescent="0.25">
      <c r="A183" s="22"/>
      <c r="B183" s="6"/>
      <c r="C183" s="6"/>
      <c r="D183" s="24"/>
      <c r="E183" s="2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x14ac:dyDescent="0.25">
      <c r="A184" s="26"/>
      <c r="D184" s="27"/>
      <c r="E184" s="27"/>
    </row>
    <row r="185" spans="1:22" x14ac:dyDescent="0.25">
      <c r="A185" s="26"/>
      <c r="D185" s="27"/>
      <c r="E185" s="27"/>
    </row>
    <row r="186" spans="1:22" x14ac:dyDescent="0.25">
      <c r="A186" s="26"/>
      <c r="D186" s="27"/>
      <c r="E186" s="27"/>
    </row>
    <row r="187" spans="1:22" x14ac:dyDescent="0.25">
      <c r="A187" s="26"/>
      <c r="D187" s="27"/>
      <c r="E187" s="27"/>
    </row>
    <row r="188" spans="1:22" x14ac:dyDescent="0.25">
      <c r="A188" s="26"/>
      <c r="D188" s="27"/>
      <c r="E188" s="27"/>
    </row>
    <row r="189" spans="1:22" x14ac:dyDescent="0.25">
      <c r="A189" s="26"/>
      <c r="D189" s="27"/>
      <c r="E189" s="27"/>
    </row>
    <row r="190" spans="1:22" x14ac:dyDescent="0.25">
      <c r="D190" s="27"/>
      <c r="E190" s="27"/>
    </row>
    <row r="191" spans="1:22" x14ac:dyDescent="0.25">
      <c r="D191" s="27"/>
      <c r="E191" s="27"/>
    </row>
    <row r="192" spans="1:22" x14ac:dyDescent="0.25">
      <c r="D192" s="27"/>
      <c r="E192" s="27"/>
    </row>
    <row r="193" spans="4:5" x14ac:dyDescent="0.25">
      <c r="D193" s="27"/>
      <c r="E193" s="27"/>
    </row>
    <row r="194" spans="4:5" x14ac:dyDescent="0.25">
      <c r="D194" s="27"/>
      <c r="E194" s="27"/>
    </row>
    <row r="195" spans="4:5" x14ac:dyDescent="0.25">
      <c r="D195" s="27"/>
      <c r="E195" s="27"/>
    </row>
    <row r="196" spans="4:5" x14ac:dyDescent="0.25">
      <c r="D196" s="27"/>
      <c r="E196" s="27"/>
    </row>
    <row r="197" spans="4:5" x14ac:dyDescent="0.25">
      <c r="D197" s="27"/>
      <c r="E197" s="27"/>
    </row>
  </sheetData>
  <mergeCells count="186">
    <mergeCell ref="H17:H19"/>
    <mergeCell ref="H22:H24"/>
    <mergeCell ref="H14:H16"/>
    <mergeCell ref="G22:G24"/>
    <mergeCell ref="G44:G46"/>
    <mergeCell ref="H44:H46"/>
    <mergeCell ref="H38:H40"/>
    <mergeCell ref="G52:G54"/>
    <mergeCell ref="H52:H54"/>
    <mergeCell ref="H41:H43"/>
    <mergeCell ref="G25:G29"/>
    <mergeCell ref="H25:H29"/>
    <mergeCell ref="G34:G37"/>
    <mergeCell ref="H34:H37"/>
    <mergeCell ref="A30:A33"/>
    <mergeCell ref="B30:B33"/>
    <mergeCell ref="G30:G33"/>
    <mergeCell ref="H30:H31"/>
    <mergeCell ref="A25:A29"/>
    <mergeCell ref="B25:B29"/>
    <mergeCell ref="A160:A161"/>
    <mergeCell ref="B160:B161"/>
    <mergeCell ref="G160:G161"/>
    <mergeCell ref="H160:H161"/>
    <mergeCell ref="A34:A37"/>
    <mergeCell ref="B34:B37"/>
    <mergeCell ref="B87:B88"/>
    <mergeCell ref="A87:A88"/>
    <mergeCell ref="A100:A101"/>
    <mergeCell ref="B100:B101"/>
    <mergeCell ref="A97:A99"/>
    <mergeCell ref="B97:B99"/>
    <mergeCell ref="G97:G99"/>
    <mergeCell ref="H87:H88"/>
    <mergeCell ref="A153:A156"/>
    <mergeCell ref="B153:B156"/>
    <mergeCell ref="A158:A159"/>
    <mergeCell ref="B158:B159"/>
    <mergeCell ref="G158:G159"/>
    <mergeCell ref="H106:H109"/>
    <mergeCell ref="H158:H159"/>
    <mergeCell ref="A145:A148"/>
    <mergeCell ref="B145:B148"/>
    <mergeCell ref="G145:G148"/>
    <mergeCell ref="H145:H148"/>
    <mergeCell ref="A139:A141"/>
    <mergeCell ref="B139:B141"/>
    <mergeCell ref="G139:G141"/>
    <mergeCell ref="H139:H141"/>
    <mergeCell ref="A142:A144"/>
    <mergeCell ref="B142:B144"/>
    <mergeCell ref="G142:G144"/>
    <mergeCell ref="H142:H144"/>
    <mergeCell ref="A149:A152"/>
    <mergeCell ref="B149:B152"/>
    <mergeCell ref="G149:G152"/>
    <mergeCell ref="H153:H154"/>
    <mergeCell ref="G153:G156"/>
    <mergeCell ref="H149:H152"/>
    <mergeCell ref="A125:A127"/>
    <mergeCell ref="B125:B127"/>
    <mergeCell ref="A135:A137"/>
    <mergeCell ref="H12:H13"/>
    <mergeCell ref="G12:G13"/>
    <mergeCell ref="G71:G73"/>
    <mergeCell ref="H68:H70"/>
    <mergeCell ref="H71:H73"/>
    <mergeCell ref="B68:B70"/>
    <mergeCell ref="A68:A70"/>
    <mergeCell ref="B71:B73"/>
    <mergeCell ref="G106:G109"/>
    <mergeCell ref="A71:A73"/>
    <mergeCell ref="B44:B46"/>
    <mergeCell ref="H61:H63"/>
    <mergeCell ref="G61:G63"/>
    <mergeCell ref="H100:H101"/>
    <mergeCell ref="G102:G105"/>
    <mergeCell ref="H97:H99"/>
    <mergeCell ref="H64:H67"/>
    <mergeCell ref="H77:H79"/>
    <mergeCell ref="G68:G70"/>
    <mergeCell ref="H94:H96"/>
    <mergeCell ref="B90:B92"/>
    <mergeCell ref="A94:A96"/>
    <mergeCell ref="B94:B96"/>
    <mergeCell ref="A12:A13"/>
    <mergeCell ref="A2:H2"/>
    <mergeCell ref="G10:G11"/>
    <mergeCell ref="B7:B9"/>
    <mergeCell ref="A7:A9"/>
    <mergeCell ref="A10:A11"/>
    <mergeCell ref="B10:B11"/>
    <mergeCell ref="C4:E4"/>
    <mergeCell ref="F4:F5"/>
    <mergeCell ref="G4:G5"/>
    <mergeCell ref="H4:H5"/>
    <mergeCell ref="A4:A5"/>
    <mergeCell ref="B4:B5"/>
    <mergeCell ref="G7:G9"/>
    <mergeCell ref="H10:H11"/>
    <mergeCell ref="H7:H9"/>
    <mergeCell ref="B12:B13"/>
    <mergeCell ref="G90:G92"/>
    <mergeCell ref="A80:A82"/>
    <mergeCell ref="B38:B40"/>
    <mergeCell ref="A38:A40"/>
    <mergeCell ref="G38:G40"/>
    <mergeCell ref="B17:B19"/>
    <mergeCell ref="G17:G19"/>
    <mergeCell ref="A77:A79"/>
    <mergeCell ref="G74:G76"/>
    <mergeCell ref="A74:A76"/>
    <mergeCell ref="A17:A21"/>
    <mergeCell ref="A14:A16"/>
    <mergeCell ref="B14:B16"/>
    <mergeCell ref="G14:G16"/>
    <mergeCell ref="A41:A43"/>
    <mergeCell ref="B41:B43"/>
    <mergeCell ref="G41:G43"/>
    <mergeCell ref="A22:A24"/>
    <mergeCell ref="B22:B24"/>
    <mergeCell ref="A52:A54"/>
    <mergeCell ref="B52:B54"/>
    <mergeCell ref="B57:B60"/>
    <mergeCell ref="A44:A45"/>
    <mergeCell ref="B55:B56"/>
    <mergeCell ref="G55:G56"/>
    <mergeCell ref="H74:H76"/>
    <mergeCell ref="A90:A92"/>
    <mergeCell ref="G87:G88"/>
    <mergeCell ref="A106:A109"/>
    <mergeCell ref="G122:G124"/>
    <mergeCell ref="A122:A124"/>
    <mergeCell ref="A117:A120"/>
    <mergeCell ref="B102:B105"/>
    <mergeCell ref="A102:A105"/>
    <mergeCell ref="A112:A115"/>
    <mergeCell ref="B106:B109"/>
    <mergeCell ref="G117:G120"/>
    <mergeCell ref="G112:G115"/>
    <mergeCell ref="H90:H92"/>
    <mergeCell ref="H80:H82"/>
    <mergeCell ref="H57:H60"/>
    <mergeCell ref="G77:G79"/>
    <mergeCell ref="B112:B115"/>
    <mergeCell ref="H112:H115"/>
    <mergeCell ref="A55:A56"/>
    <mergeCell ref="H55:H56"/>
    <mergeCell ref="H102:H105"/>
    <mergeCell ref="G94:G96"/>
    <mergeCell ref="H84:H86"/>
    <mergeCell ref="A84:A86"/>
    <mergeCell ref="B84:B86"/>
    <mergeCell ref="G84:G86"/>
    <mergeCell ref="B74:B76"/>
    <mergeCell ref="A57:A59"/>
    <mergeCell ref="B61:B63"/>
    <mergeCell ref="A61:A63"/>
    <mergeCell ref="A64:A67"/>
    <mergeCell ref="B77:B79"/>
    <mergeCell ref="B64:B67"/>
    <mergeCell ref="G64:G67"/>
    <mergeCell ref="B80:B82"/>
    <mergeCell ref="G80:G82"/>
    <mergeCell ref="G57:G60"/>
    <mergeCell ref="H132:H134"/>
    <mergeCell ref="G135:G137"/>
    <mergeCell ref="G132:G134"/>
    <mergeCell ref="A130:A131"/>
    <mergeCell ref="G125:G127"/>
    <mergeCell ref="B117:B120"/>
    <mergeCell ref="H135:H137"/>
    <mergeCell ref="B135:B137"/>
    <mergeCell ref="H117:H120"/>
    <mergeCell ref="B122:B124"/>
    <mergeCell ref="B130:B131"/>
    <mergeCell ref="A132:A134"/>
    <mergeCell ref="B132:B134"/>
    <mergeCell ref="B128:B129"/>
    <mergeCell ref="A128:A129"/>
    <mergeCell ref="H122:H124"/>
    <mergeCell ref="H125:H127"/>
    <mergeCell ref="H130:H131"/>
    <mergeCell ref="G130:G131"/>
    <mergeCell ref="G128:G129"/>
    <mergeCell ref="H128:H12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4" orientation="portrait" r:id="rId1"/>
  <rowBreaks count="2" manualBreakCount="2">
    <brk id="56" max="7" man="1"/>
    <brk id="1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0"/>
  <sheetViews>
    <sheetView view="pageBreakPreview" topLeftCell="A475" zoomScaleSheetLayoutView="100" workbookViewId="0">
      <selection activeCell="B487" sqref="B487"/>
    </sheetView>
  </sheetViews>
  <sheetFormatPr defaultRowHeight="12.75" x14ac:dyDescent="0.25"/>
  <cols>
    <col min="1" max="1" width="6.140625" style="91" customWidth="1"/>
    <col min="2" max="2" width="58.140625" style="108" customWidth="1"/>
    <col min="3" max="3" width="14" style="91" customWidth="1"/>
    <col min="4" max="4" width="15.140625" style="91" customWidth="1"/>
    <col min="5" max="6" width="16.140625" style="91" customWidth="1"/>
    <col min="7" max="7" width="46.28515625" style="96" customWidth="1"/>
    <col min="8" max="16384" width="9.140625" style="91"/>
  </cols>
  <sheetData>
    <row r="1" spans="1:21" x14ac:dyDescent="0.25">
      <c r="A1" s="86"/>
      <c r="B1" s="87"/>
      <c r="C1" s="86"/>
      <c r="D1" s="86"/>
      <c r="E1" s="86"/>
      <c r="F1" s="86"/>
      <c r="G1" s="88" t="s">
        <v>20</v>
      </c>
      <c r="H1" s="89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x14ac:dyDescent="0.25">
      <c r="A2" s="217" t="s">
        <v>507</v>
      </c>
      <c r="B2" s="217"/>
      <c r="C2" s="217"/>
      <c r="D2" s="217"/>
      <c r="E2" s="217"/>
      <c r="F2" s="217"/>
      <c r="G2" s="217"/>
      <c r="H2" s="8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x14ac:dyDescent="0.25">
      <c r="A3" s="92"/>
      <c r="B3" s="93"/>
      <c r="C3" s="92"/>
      <c r="D3" s="92"/>
      <c r="E3" s="92"/>
      <c r="F3" s="92"/>
      <c r="G3" s="94"/>
      <c r="H3" s="89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ht="21" customHeight="1" x14ac:dyDescent="0.25">
      <c r="A4" s="218" t="s">
        <v>439</v>
      </c>
      <c r="B4" s="219" t="s">
        <v>23</v>
      </c>
      <c r="C4" s="220" t="s">
        <v>24</v>
      </c>
      <c r="D4" s="220" t="s">
        <v>441</v>
      </c>
      <c r="E4" s="220"/>
      <c r="F4" s="220" t="s">
        <v>26</v>
      </c>
      <c r="G4" s="220" t="s">
        <v>25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1" ht="22.5" customHeight="1" x14ac:dyDescent="0.25">
      <c r="A5" s="218"/>
      <c r="B5" s="219"/>
      <c r="C5" s="220"/>
      <c r="D5" s="3" t="s">
        <v>21</v>
      </c>
      <c r="E5" s="3" t="s">
        <v>22</v>
      </c>
      <c r="F5" s="220"/>
      <c r="G5" s="22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5" customHeight="1" x14ac:dyDescent="0.25">
      <c r="A6" s="95" t="s">
        <v>6</v>
      </c>
      <c r="B6" s="102" t="s">
        <v>7</v>
      </c>
      <c r="C6" s="99"/>
      <c r="D6" s="103"/>
      <c r="E6" s="99"/>
      <c r="F6" s="109">
        <f>(200%+F10)/3</f>
        <v>0.99310344827586194</v>
      </c>
      <c r="G6" s="95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1" ht="25.5" customHeight="1" x14ac:dyDescent="0.25">
      <c r="A7" s="95"/>
      <c r="B7" s="224" t="s">
        <v>508</v>
      </c>
      <c r="C7" s="225"/>
      <c r="D7" s="225"/>
      <c r="E7" s="225"/>
      <c r="F7" s="225"/>
      <c r="G7" s="225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ht="25.5" x14ac:dyDescent="0.25">
      <c r="A8" s="95"/>
      <c r="B8" s="104" t="s">
        <v>378</v>
      </c>
      <c r="C8" s="3" t="s">
        <v>27</v>
      </c>
      <c r="D8" s="110">
        <v>57.3</v>
      </c>
      <c r="E8" s="110">
        <v>57.3</v>
      </c>
      <c r="F8" s="111">
        <f>E8/D8</f>
        <v>1</v>
      </c>
      <c r="G8" s="3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ht="29.25" customHeight="1" x14ac:dyDescent="0.25">
      <c r="A9" s="95"/>
      <c r="B9" s="104" t="s">
        <v>379</v>
      </c>
      <c r="C9" s="3" t="s">
        <v>27</v>
      </c>
      <c r="D9" s="110">
        <v>73</v>
      </c>
      <c r="E9" s="110">
        <v>73.2</v>
      </c>
      <c r="F9" s="111">
        <f>E9/D9</f>
        <v>1.0027397260273974</v>
      </c>
      <c r="G9" s="3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ht="25.5" x14ac:dyDescent="0.25">
      <c r="A10" s="95"/>
      <c r="B10" s="104" t="s">
        <v>380</v>
      </c>
      <c r="C10" s="3" t="s">
        <v>31</v>
      </c>
      <c r="D10" s="110">
        <v>145</v>
      </c>
      <c r="E10" s="110">
        <v>142</v>
      </c>
      <c r="F10" s="111">
        <f>E10/D10</f>
        <v>0.97931034482758617</v>
      </c>
      <c r="G10" s="3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7.25" customHeight="1" x14ac:dyDescent="0.25">
      <c r="A11" s="95" t="s">
        <v>8</v>
      </c>
      <c r="B11" s="102" t="s">
        <v>462</v>
      </c>
      <c r="C11" s="3"/>
      <c r="D11" s="111"/>
      <c r="E11" s="95"/>
      <c r="F11" s="109">
        <f>(400%+F13)/5</f>
        <v>0.991365227537923</v>
      </c>
      <c r="G11" s="3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5" customHeight="1" x14ac:dyDescent="0.25">
      <c r="A12" s="3"/>
      <c r="B12" s="210" t="s">
        <v>367</v>
      </c>
      <c r="C12" s="210"/>
      <c r="D12" s="210"/>
      <c r="E12" s="210"/>
      <c r="F12" s="210"/>
      <c r="G12" s="21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 ht="26.25" customHeight="1" x14ac:dyDescent="0.25">
      <c r="A13" s="3"/>
      <c r="B13" s="104" t="s">
        <v>501</v>
      </c>
      <c r="C13" s="3" t="s">
        <v>27</v>
      </c>
      <c r="D13" s="110">
        <v>85.7</v>
      </c>
      <c r="E13" s="110">
        <v>82</v>
      </c>
      <c r="F13" s="111">
        <f>E13/D13</f>
        <v>0.95682613768961489</v>
      </c>
      <c r="G13" s="3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 ht="39" customHeight="1" x14ac:dyDescent="0.25">
      <c r="A14" s="3"/>
      <c r="B14" s="104" t="s">
        <v>368</v>
      </c>
      <c r="C14" s="3" t="s">
        <v>27</v>
      </c>
      <c r="D14" s="110">
        <v>52.5</v>
      </c>
      <c r="E14" s="110">
        <v>60.3</v>
      </c>
      <c r="F14" s="111">
        <f>E14/D14</f>
        <v>1.1485714285714286</v>
      </c>
      <c r="G14" s="3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1" ht="39" customHeight="1" x14ac:dyDescent="0.25">
      <c r="A15" s="3"/>
      <c r="B15" s="104" t="s">
        <v>369</v>
      </c>
      <c r="C15" s="3" t="s">
        <v>27</v>
      </c>
      <c r="D15" s="110">
        <v>25.6</v>
      </c>
      <c r="E15" s="110">
        <v>25.6</v>
      </c>
      <c r="F15" s="111">
        <f>E15/D15</f>
        <v>1</v>
      </c>
      <c r="G15" s="3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</row>
    <row r="16" spans="1:21" ht="15.75" customHeight="1" x14ac:dyDescent="0.25">
      <c r="A16" s="3"/>
      <c r="B16" s="210" t="s">
        <v>370</v>
      </c>
      <c r="C16" s="210"/>
      <c r="D16" s="210"/>
      <c r="E16" s="210"/>
      <c r="F16" s="210"/>
      <c r="G16" s="21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</row>
    <row r="17" spans="1:21" ht="30" customHeight="1" x14ac:dyDescent="0.25">
      <c r="A17" s="3"/>
      <c r="B17" s="104" t="s">
        <v>29</v>
      </c>
      <c r="C17" s="3" t="s">
        <v>31</v>
      </c>
      <c r="D17" s="110">
        <v>14200</v>
      </c>
      <c r="E17" s="110">
        <v>14290</v>
      </c>
      <c r="F17" s="111">
        <f>E17/D17</f>
        <v>1.0063380281690142</v>
      </c>
      <c r="G17" s="3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</row>
    <row r="18" spans="1:21" ht="27.75" customHeight="1" x14ac:dyDescent="0.25">
      <c r="A18" s="3"/>
      <c r="B18" s="104" t="s">
        <v>30</v>
      </c>
      <c r="C18" s="3" t="s">
        <v>31</v>
      </c>
      <c r="D18" s="110">
        <v>120</v>
      </c>
      <c r="E18" s="110">
        <v>120</v>
      </c>
      <c r="F18" s="111">
        <f>E18/D18</f>
        <v>1</v>
      </c>
      <c r="G18" s="3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</row>
    <row r="19" spans="1:21" x14ac:dyDescent="0.25">
      <c r="A19" s="95" t="s">
        <v>9</v>
      </c>
      <c r="B19" s="102" t="str">
        <f>'Фин-е, вып-е'!B12</f>
        <v>Подпрограмма 2 «Развитие спортивной инфраструктуры»</v>
      </c>
      <c r="C19" s="95"/>
      <c r="D19" s="95"/>
      <c r="E19" s="95"/>
      <c r="F19" s="112">
        <f xml:space="preserve"> 300%/3</f>
        <v>1</v>
      </c>
      <c r="G19" s="95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1" ht="13.5" x14ac:dyDescent="0.25">
      <c r="A20" s="3"/>
      <c r="B20" s="210" t="s">
        <v>509</v>
      </c>
      <c r="C20" s="210"/>
      <c r="D20" s="210"/>
      <c r="E20" s="210"/>
      <c r="F20" s="210"/>
      <c r="G20" s="21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spans="1:21" ht="14.25" customHeight="1" x14ac:dyDescent="0.25">
      <c r="A21" s="3"/>
      <c r="B21" s="104" t="s">
        <v>371</v>
      </c>
      <c r="C21" s="3" t="s">
        <v>27</v>
      </c>
      <c r="D21" s="110">
        <v>70</v>
      </c>
      <c r="E21" s="110">
        <v>74</v>
      </c>
      <c r="F21" s="111">
        <f>E21/D21</f>
        <v>1.0571428571428572</v>
      </c>
      <c r="G21" s="3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1" ht="13.5" x14ac:dyDescent="0.25">
      <c r="A22" s="3"/>
      <c r="B22" s="210" t="s">
        <v>201</v>
      </c>
      <c r="C22" s="210"/>
      <c r="D22" s="210"/>
      <c r="E22" s="210"/>
      <c r="F22" s="210"/>
      <c r="G22" s="21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spans="1:21" x14ac:dyDescent="0.25">
      <c r="A23" s="96"/>
      <c r="B23" s="104" t="s">
        <v>372</v>
      </c>
      <c r="C23" s="3" t="s">
        <v>28</v>
      </c>
      <c r="D23" s="3">
        <v>165</v>
      </c>
      <c r="E23" s="3">
        <v>170</v>
      </c>
      <c r="F23" s="111">
        <f>E23/D23</f>
        <v>1.0303030303030303</v>
      </c>
      <c r="G23" s="3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21" ht="13.5" x14ac:dyDescent="0.25">
      <c r="A24" s="96"/>
      <c r="B24" s="210" t="s">
        <v>373</v>
      </c>
      <c r="C24" s="210"/>
      <c r="D24" s="210"/>
      <c r="E24" s="210"/>
      <c r="F24" s="210"/>
      <c r="G24" s="21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1" ht="25.5" x14ac:dyDescent="0.25">
      <c r="A25" s="96"/>
      <c r="B25" s="104" t="s">
        <v>33</v>
      </c>
      <c r="C25" s="3" t="s">
        <v>28</v>
      </c>
      <c r="D25" s="3">
        <v>1</v>
      </c>
      <c r="E25" s="3">
        <v>1</v>
      </c>
      <c r="F25" s="111">
        <f>E25/D25</f>
        <v>1</v>
      </c>
      <c r="G25" s="3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1" ht="41.25" customHeight="1" x14ac:dyDescent="0.25">
      <c r="A26" s="95" t="s">
        <v>10</v>
      </c>
      <c r="B26" s="102" t="s">
        <v>510</v>
      </c>
      <c r="C26" s="95"/>
      <c r="D26" s="95"/>
      <c r="E26" s="95"/>
      <c r="F26" s="109">
        <f>(700%)/7</f>
        <v>1</v>
      </c>
      <c r="G26" s="95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1" ht="16.5" customHeight="1" x14ac:dyDescent="0.25">
      <c r="A27" s="3"/>
      <c r="B27" s="210" t="s">
        <v>32</v>
      </c>
      <c r="C27" s="210"/>
      <c r="D27" s="210"/>
      <c r="E27" s="210"/>
      <c r="F27" s="210"/>
      <c r="G27" s="21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5" customHeight="1" x14ac:dyDescent="0.25">
      <c r="A28" s="3"/>
      <c r="B28" s="104" t="s">
        <v>298</v>
      </c>
      <c r="C28" s="3" t="s">
        <v>31</v>
      </c>
      <c r="D28" s="3">
        <v>1100</v>
      </c>
      <c r="E28" s="3">
        <v>1100</v>
      </c>
      <c r="F28" s="111">
        <f>E28/D28</f>
        <v>1</v>
      </c>
      <c r="G28" s="3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24" customHeight="1" x14ac:dyDescent="0.25">
      <c r="A29" s="3"/>
      <c r="B29" s="104" t="s">
        <v>376</v>
      </c>
      <c r="C29" s="3" t="s">
        <v>27</v>
      </c>
      <c r="D29" s="3">
        <v>51</v>
      </c>
      <c r="E29" s="3">
        <v>51</v>
      </c>
      <c r="F29" s="111">
        <f>E29/D29</f>
        <v>1</v>
      </c>
      <c r="G29" s="3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 ht="15.75" customHeight="1" x14ac:dyDescent="0.25">
      <c r="A30" s="3"/>
      <c r="B30" s="104" t="s">
        <v>374</v>
      </c>
      <c r="C30" s="3" t="s">
        <v>375</v>
      </c>
      <c r="D30" s="113" t="s">
        <v>511</v>
      </c>
      <c r="E30" s="113" t="s">
        <v>511</v>
      </c>
      <c r="F30" s="111">
        <f>E30/D30</f>
        <v>1</v>
      </c>
      <c r="G30" s="3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</row>
    <row r="31" spans="1:21" ht="15.75" customHeight="1" x14ac:dyDescent="0.25">
      <c r="A31" s="3"/>
      <c r="B31" s="210" t="s">
        <v>34</v>
      </c>
      <c r="C31" s="210"/>
      <c r="D31" s="210"/>
      <c r="E31" s="210"/>
      <c r="F31" s="210"/>
      <c r="G31" s="21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</row>
    <row r="32" spans="1:21" ht="14.25" customHeight="1" x14ac:dyDescent="0.25">
      <c r="A32" s="3"/>
      <c r="B32" s="104" t="s">
        <v>512</v>
      </c>
      <c r="C32" s="3" t="s">
        <v>27</v>
      </c>
      <c r="D32" s="3">
        <v>75</v>
      </c>
      <c r="E32" s="3">
        <v>75</v>
      </c>
      <c r="F32" s="111">
        <f>E32/D32</f>
        <v>1</v>
      </c>
      <c r="G32" s="3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</row>
    <row r="33" spans="1:21" ht="36.75" customHeight="1" x14ac:dyDescent="0.25">
      <c r="A33" s="3"/>
      <c r="B33" s="104" t="s">
        <v>513</v>
      </c>
      <c r="C33" s="3" t="s">
        <v>28</v>
      </c>
      <c r="D33" s="3">
        <v>130</v>
      </c>
      <c r="E33" s="3">
        <v>130</v>
      </c>
      <c r="F33" s="111">
        <f>E33/D33</f>
        <v>1</v>
      </c>
      <c r="G33" s="3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21" ht="15.75" customHeight="1" x14ac:dyDescent="0.25">
      <c r="A34" s="3"/>
      <c r="B34" s="221" t="s">
        <v>449</v>
      </c>
      <c r="C34" s="222"/>
      <c r="D34" s="222"/>
      <c r="E34" s="222"/>
      <c r="F34" s="222"/>
      <c r="G34" s="223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1:21" ht="27.75" customHeight="1" x14ac:dyDescent="0.25">
      <c r="A35" s="3"/>
      <c r="B35" s="104" t="s">
        <v>377</v>
      </c>
      <c r="C35" s="3" t="s">
        <v>27</v>
      </c>
      <c r="D35" s="3">
        <v>23</v>
      </c>
      <c r="E35" s="3">
        <v>23</v>
      </c>
      <c r="F35" s="111">
        <f>E35/D35</f>
        <v>1</v>
      </c>
      <c r="G35" s="3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ht="15.75" customHeight="1" x14ac:dyDescent="0.25">
      <c r="A36" s="3"/>
      <c r="B36" s="210" t="s">
        <v>448</v>
      </c>
      <c r="C36" s="210"/>
      <c r="D36" s="210"/>
      <c r="E36" s="210"/>
      <c r="F36" s="210"/>
      <c r="G36" s="21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</row>
    <row r="37" spans="1:21" ht="15.75" customHeight="1" x14ac:dyDescent="0.25">
      <c r="A37" s="3"/>
      <c r="B37" s="104" t="s">
        <v>35</v>
      </c>
      <c r="C37" s="3" t="s">
        <v>27</v>
      </c>
      <c r="D37" s="3">
        <v>100</v>
      </c>
      <c r="E37" s="3">
        <v>100</v>
      </c>
      <c r="F37" s="111">
        <f>E37/D37</f>
        <v>1</v>
      </c>
      <c r="G37" s="3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1" x14ac:dyDescent="0.25">
      <c r="A38" s="95" t="s">
        <v>14</v>
      </c>
      <c r="B38" s="102" t="s">
        <v>15</v>
      </c>
      <c r="C38" s="99"/>
      <c r="D38" s="103"/>
      <c r="E38" s="99"/>
      <c r="F38" s="109">
        <f>(300%)/3</f>
        <v>1</v>
      </c>
      <c r="G38" s="95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</row>
    <row r="39" spans="1:21" ht="26.25" customHeight="1" x14ac:dyDescent="0.25">
      <c r="A39" s="95"/>
      <c r="B39" s="210" t="s">
        <v>555</v>
      </c>
      <c r="C39" s="210"/>
      <c r="D39" s="210"/>
      <c r="E39" s="210"/>
      <c r="F39" s="210" t="e">
        <f>E39/D39</f>
        <v>#DIV/0!</v>
      </c>
      <c r="G39" s="21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</row>
    <row r="40" spans="1:21" ht="30" customHeight="1" x14ac:dyDescent="0.25">
      <c r="A40" s="95"/>
      <c r="B40" s="104" t="s">
        <v>556</v>
      </c>
      <c r="C40" s="3" t="s">
        <v>27</v>
      </c>
      <c r="D40" s="110">
        <v>100</v>
      </c>
      <c r="E40" s="110">
        <v>100</v>
      </c>
      <c r="F40" s="111">
        <f>E40/D40</f>
        <v>1</v>
      </c>
      <c r="G40" s="95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</row>
    <row r="41" spans="1:21" ht="38.25" x14ac:dyDescent="0.25">
      <c r="A41" s="95"/>
      <c r="B41" s="104" t="s">
        <v>557</v>
      </c>
      <c r="C41" s="3" t="s">
        <v>27</v>
      </c>
      <c r="D41" s="110">
        <v>100</v>
      </c>
      <c r="E41" s="110">
        <v>100</v>
      </c>
      <c r="F41" s="111">
        <f>E41/D41</f>
        <v>1</v>
      </c>
      <c r="G41" s="3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2" spans="1:21" ht="51.75" customHeight="1" x14ac:dyDescent="0.25">
      <c r="A42" s="95"/>
      <c r="B42" s="104" t="s">
        <v>36</v>
      </c>
      <c r="C42" s="3" t="s">
        <v>27</v>
      </c>
      <c r="D42" s="110">
        <v>83.5</v>
      </c>
      <c r="E42" s="110">
        <v>83.5</v>
      </c>
      <c r="F42" s="111">
        <f>E42/D42</f>
        <v>1</v>
      </c>
      <c r="G42" s="3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</row>
    <row r="43" spans="1:21" ht="18" customHeight="1" x14ac:dyDescent="0.25">
      <c r="A43" s="95" t="s">
        <v>17</v>
      </c>
      <c r="B43" s="102" t="s">
        <v>542</v>
      </c>
      <c r="C43" s="99"/>
      <c r="D43" s="99"/>
      <c r="E43" s="99"/>
      <c r="F43" s="109">
        <f>(1800%+F47+F50+F52+F57+F58+F59+F66+F74)/26</f>
        <v>0.90803494292765152</v>
      </c>
      <c r="G43" s="95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</row>
    <row r="44" spans="1:21" ht="13.5" x14ac:dyDescent="0.25">
      <c r="A44" s="90"/>
      <c r="B44" s="210" t="s">
        <v>208</v>
      </c>
      <c r="C44" s="210"/>
      <c r="D44" s="210"/>
      <c r="E44" s="210"/>
      <c r="F44" s="210"/>
      <c r="G44" s="21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1:21" ht="25.5" customHeight="1" x14ac:dyDescent="0.25">
      <c r="A45" s="90"/>
      <c r="B45" s="104" t="s">
        <v>450</v>
      </c>
      <c r="C45" s="3" t="s">
        <v>27</v>
      </c>
      <c r="D45" s="114">
        <v>100</v>
      </c>
      <c r="E45" s="114">
        <v>100</v>
      </c>
      <c r="F45" s="111">
        <f>E45/D45</f>
        <v>1</v>
      </c>
      <c r="G45" s="97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</row>
    <row r="46" spans="1:21" ht="39.75" customHeight="1" x14ac:dyDescent="0.25">
      <c r="A46" s="90"/>
      <c r="B46" s="104" t="s">
        <v>205</v>
      </c>
      <c r="C46" s="3" t="s">
        <v>27</v>
      </c>
      <c r="D46" s="114">
        <v>61</v>
      </c>
      <c r="E46" s="114">
        <v>61</v>
      </c>
      <c r="F46" s="111">
        <f>E46/D46</f>
        <v>1</v>
      </c>
      <c r="G46" s="3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</row>
    <row r="47" spans="1:21" ht="54" customHeight="1" x14ac:dyDescent="0.25">
      <c r="A47" s="90"/>
      <c r="B47" s="104" t="s">
        <v>206</v>
      </c>
      <c r="C47" s="3" t="s">
        <v>27</v>
      </c>
      <c r="D47" s="114">
        <v>27</v>
      </c>
      <c r="E47" s="114">
        <v>15</v>
      </c>
      <c r="F47" s="111">
        <f>E47/D47</f>
        <v>0.55555555555555558</v>
      </c>
      <c r="G47" s="3" t="s">
        <v>543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</row>
    <row r="48" spans="1:21" ht="54" customHeight="1" x14ac:dyDescent="0.25">
      <c r="A48" s="90"/>
      <c r="B48" s="104" t="s">
        <v>339</v>
      </c>
      <c r="C48" s="3" t="s">
        <v>28</v>
      </c>
      <c r="D48" s="114">
        <v>0</v>
      </c>
      <c r="E48" s="114">
        <v>0</v>
      </c>
      <c r="F48" s="111">
        <v>1</v>
      </c>
      <c r="G48" s="3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</row>
    <row r="49" spans="1:21" ht="40.5" customHeight="1" x14ac:dyDescent="0.25">
      <c r="A49" s="90"/>
      <c r="B49" s="115" t="s">
        <v>343</v>
      </c>
      <c r="C49" s="3" t="s">
        <v>28</v>
      </c>
      <c r="D49" s="114">
        <v>1</v>
      </c>
      <c r="E49" s="114">
        <v>1</v>
      </c>
      <c r="F49" s="111">
        <v>1</v>
      </c>
      <c r="G49" s="3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1" ht="42" customHeight="1" x14ac:dyDescent="0.25">
      <c r="A50" s="90"/>
      <c r="B50" s="104" t="s">
        <v>207</v>
      </c>
      <c r="C50" s="3" t="s">
        <v>27</v>
      </c>
      <c r="D50" s="114">
        <v>84</v>
      </c>
      <c r="E50" s="114">
        <v>79.02</v>
      </c>
      <c r="F50" s="111">
        <f>E50/D50</f>
        <v>0.94071428571428561</v>
      </c>
      <c r="G50" s="3" t="s">
        <v>544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</row>
    <row r="51" spans="1:21" ht="54.75" customHeight="1" x14ac:dyDescent="0.25">
      <c r="A51" s="90"/>
      <c r="B51" s="104" t="s">
        <v>209</v>
      </c>
      <c r="C51" s="3" t="s">
        <v>27</v>
      </c>
      <c r="D51" s="114">
        <v>23.5</v>
      </c>
      <c r="E51" s="114">
        <v>23.5</v>
      </c>
      <c r="F51" s="111">
        <f>E51/D51</f>
        <v>1</v>
      </c>
      <c r="G51" s="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</row>
    <row r="52" spans="1:21" ht="80.25" customHeight="1" x14ac:dyDescent="0.25">
      <c r="A52" s="90"/>
      <c r="B52" s="104" t="s">
        <v>340</v>
      </c>
      <c r="C52" s="3" t="s">
        <v>27</v>
      </c>
      <c r="D52" s="114">
        <v>23</v>
      </c>
      <c r="E52" s="114">
        <v>15.6</v>
      </c>
      <c r="F52" s="111">
        <f>E52/D52</f>
        <v>0.67826086956521736</v>
      </c>
      <c r="G52" s="3" t="s">
        <v>545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</row>
    <row r="53" spans="1:21" ht="123.75" customHeight="1" x14ac:dyDescent="0.25">
      <c r="A53" s="90"/>
      <c r="B53" s="104" t="s">
        <v>546</v>
      </c>
      <c r="C53" s="3" t="s">
        <v>27</v>
      </c>
      <c r="D53" s="114">
        <v>100</v>
      </c>
      <c r="E53" s="114">
        <v>100</v>
      </c>
      <c r="F53" s="111">
        <f>E53/D53</f>
        <v>1</v>
      </c>
      <c r="G53" s="3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51.75" customHeight="1" x14ac:dyDescent="0.25">
      <c r="A54" s="90"/>
      <c r="B54" s="104" t="s">
        <v>447</v>
      </c>
      <c r="C54" s="3" t="s">
        <v>27</v>
      </c>
      <c r="D54" s="114">
        <v>5</v>
      </c>
      <c r="E54" s="114">
        <v>5</v>
      </c>
      <c r="F54" s="111">
        <f>E54/D54</f>
        <v>1</v>
      </c>
      <c r="G54" s="3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5.75" customHeight="1" x14ac:dyDescent="0.25">
      <c r="A55" s="90"/>
      <c r="B55" s="210" t="s">
        <v>210</v>
      </c>
      <c r="C55" s="210"/>
      <c r="D55" s="210"/>
      <c r="E55" s="210"/>
      <c r="F55" s="210"/>
      <c r="G55" s="21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1" ht="27" customHeight="1" x14ac:dyDescent="0.25">
      <c r="A56" s="90"/>
      <c r="B56" s="104" t="s">
        <v>211</v>
      </c>
      <c r="C56" s="3" t="s">
        <v>27</v>
      </c>
      <c r="D56" s="114">
        <v>66.5</v>
      </c>
      <c r="E56" s="114">
        <v>66.5</v>
      </c>
      <c r="F56" s="111">
        <f t="shared" ref="F56:F62" si="0">E56/D56</f>
        <v>1</v>
      </c>
      <c r="G56" s="3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</row>
    <row r="57" spans="1:21" ht="25.5" x14ac:dyDescent="0.25">
      <c r="A57" s="90"/>
      <c r="B57" s="104" t="s">
        <v>172</v>
      </c>
      <c r="C57" s="3" t="s">
        <v>27</v>
      </c>
      <c r="D57" s="114">
        <v>44.9</v>
      </c>
      <c r="E57" s="114">
        <v>41.9</v>
      </c>
      <c r="F57" s="111">
        <f t="shared" si="0"/>
        <v>0.93318485523385297</v>
      </c>
      <c r="G57" s="3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</row>
    <row r="58" spans="1:21" ht="68.25" customHeight="1" x14ac:dyDescent="0.25">
      <c r="A58" s="90"/>
      <c r="B58" s="104" t="s">
        <v>212</v>
      </c>
      <c r="C58" s="3" t="s">
        <v>27</v>
      </c>
      <c r="D58" s="114">
        <v>14.2</v>
      </c>
      <c r="E58" s="114">
        <v>9.6</v>
      </c>
      <c r="F58" s="111">
        <f t="shared" si="0"/>
        <v>0.676056338028169</v>
      </c>
      <c r="G58" s="3" t="s">
        <v>547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</row>
    <row r="59" spans="1:21" ht="44.25" customHeight="1" x14ac:dyDescent="0.25">
      <c r="A59" s="90"/>
      <c r="B59" s="104" t="s">
        <v>173</v>
      </c>
      <c r="C59" s="3" t="s">
        <v>31</v>
      </c>
      <c r="D59" s="114">
        <v>2</v>
      </c>
      <c r="E59" s="114">
        <v>1</v>
      </c>
      <c r="F59" s="111">
        <f t="shared" si="0"/>
        <v>0.5</v>
      </c>
      <c r="G59" s="3" t="s">
        <v>548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</row>
    <row r="60" spans="1:21" ht="38.25" x14ac:dyDescent="0.25">
      <c r="A60" s="90"/>
      <c r="B60" s="104" t="s">
        <v>213</v>
      </c>
      <c r="C60" s="3" t="s">
        <v>31</v>
      </c>
      <c r="D60" s="114">
        <v>750</v>
      </c>
      <c r="E60" s="114">
        <v>2500</v>
      </c>
      <c r="F60" s="111">
        <f t="shared" si="0"/>
        <v>3.3333333333333335</v>
      </c>
      <c r="G60" s="3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</row>
    <row r="61" spans="1:21" ht="27" customHeight="1" x14ac:dyDescent="0.25">
      <c r="A61" s="90"/>
      <c r="B61" s="104" t="s">
        <v>214</v>
      </c>
      <c r="C61" s="3" t="s">
        <v>31</v>
      </c>
      <c r="D61" s="114">
        <v>20</v>
      </c>
      <c r="E61" s="114">
        <v>41</v>
      </c>
      <c r="F61" s="111">
        <f t="shared" si="0"/>
        <v>2.0499999999999998</v>
      </c>
      <c r="G61" s="3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  <row r="62" spans="1:21" ht="39.75" customHeight="1" x14ac:dyDescent="0.25">
      <c r="A62" s="90"/>
      <c r="B62" s="104" t="s">
        <v>341</v>
      </c>
      <c r="C62" s="3" t="s">
        <v>28</v>
      </c>
      <c r="D62" s="114">
        <v>5</v>
      </c>
      <c r="E62" s="114">
        <v>13</v>
      </c>
      <c r="F62" s="111">
        <f t="shared" si="0"/>
        <v>2.6</v>
      </c>
      <c r="G62" s="3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</row>
    <row r="63" spans="1:21" ht="13.5" x14ac:dyDescent="0.25">
      <c r="A63" s="90"/>
      <c r="B63" s="210" t="s">
        <v>215</v>
      </c>
      <c r="C63" s="210"/>
      <c r="D63" s="210"/>
      <c r="E63" s="210"/>
      <c r="F63" s="210"/>
      <c r="G63" s="21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</row>
    <row r="64" spans="1:21" ht="76.5" x14ac:dyDescent="0.25">
      <c r="A64" s="90"/>
      <c r="B64" s="104" t="s">
        <v>216</v>
      </c>
      <c r="C64" s="3" t="s">
        <v>27</v>
      </c>
      <c r="D64" s="110">
        <v>50</v>
      </c>
      <c r="E64" s="110">
        <v>36</v>
      </c>
      <c r="F64" s="111">
        <f>D64/E64</f>
        <v>1.3888888888888888</v>
      </c>
      <c r="G64" s="3" t="s">
        <v>549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</row>
    <row r="65" spans="1:21" ht="134.25" customHeight="1" x14ac:dyDescent="0.25">
      <c r="A65" s="90"/>
      <c r="B65" s="104" t="s">
        <v>217</v>
      </c>
      <c r="C65" s="3" t="s">
        <v>27</v>
      </c>
      <c r="D65" s="110">
        <v>22</v>
      </c>
      <c r="E65" s="110">
        <v>22</v>
      </c>
      <c r="F65" s="111">
        <f>D65/E65</f>
        <v>1</v>
      </c>
      <c r="G65" s="3" t="s">
        <v>550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</row>
    <row r="66" spans="1:21" ht="43.5" customHeight="1" x14ac:dyDescent="0.25">
      <c r="A66" s="90"/>
      <c r="B66" s="104" t="s">
        <v>218</v>
      </c>
      <c r="C66" s="3" t="s">
        <v>27</v>
      </c>
      <c r="D66" s="110">
        <v>85.4</v>
      </c>
      <c r="E66" s="110">
        <v>84.7</v>
      </c>
      <c r="F66" s="111">
        <f>E66/D66</f>
        <v>0.99180327868852458</v>
      </c>
      <c r="G66" s="3" t="s">
        <v>551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</row>
    <row r="67" spans="1:21" ht="41.25" customHeight="1" x14ac:dyDescent="0.25">
      <c r="A67" s="90"/>
      <c r="B67" s="104" t="s">
        <v>219</v>
      </c>
      <c r="C67" s="3" t="s">
        <v>27</v>
      </c>
      <c r="D67" s="110">
        <v>29</v>
      </c>
      <c r="E67" s="110">
        <v>29</v>
      </c>
      <c r="F67" s="111">
        <f>E67/D67</f>
        <v>1</v>
      </c>
      <c r="G67" s="3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</row>
    <row r="68" spans="1:21" ht="18" customHeight="1" x14ac:dyDescent="0.25">
      <c r="A68" s="90"/>
      <c r="B68" s="210" t="s">
        <v>220</v>
      </c>
      <c r="C68" s="210"/>
      <c r="D68" s="210"/>
      <c r="E68" s="210"/>
      <c r="F68" s="210"/>
      <c r="G68" s="21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</row>
    <row r="69" spans="1:21" ht="24.75" customHeight="1" x14ac:dyDescent="0.25">
      <c r="A69" s="90"/>
      <c r="B69" s="104" t="s">
        <v>38</v>
      </c>
      <c r="C69" s="3" t="s">
        <v>27</v>
      </c>
      <c r="D69" s="110">
        <v>80</v>
      </c>
      <c r="E69" s="110">
        <v>80</v>
      </c>
      <c r="F69" s="111">
        <f>E69/D69</f>
        <v>1</v>
      </c>
      <c r="G69" s="3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1" ht="52.5" customHeight="1" x14ac:dyDescent="0.25">
      <c r="A70" s="90"/>
      <c r="B70" s="104" t="s">
        <v>221</v>
      </c>
      <c r="C70" s="3" t="s">
        <v>27</v>
      </c>
      <c r="D70" s="110">
        <v>47</v>
      </c>
      <c r="E70" s="110">
        <v>47</v>
      </c>
      <c r="F70" s="111">
        <f>E70/D70</f>
        <v>1</v>
      </c>
      <c r="G70" s="3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</row>
    <row r="71" spans="1:21" ht="15" customHeight="1" x14ac:dyDescent="0.25">
      <c r="A71" s="90"/>
      <c r="B71" s="210" t="s">
        <v>222</v>
      </c>
      <c r="C71" s="210"/>
      <c r="D71" s="210"/>
      <c r="E71" s="210"/>
      <c r="F71" s="210"/>
      <c r="G71" s="21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</row>
    <row r="72" spans="1:21" ht="29.25" customHeight="1" x14ac:dyDescent="0.25">
      <c r="A72" s="90"/>
      <c r="B72" s="104" t="s">
        <v>223</v>
      </c>
      <c r="C72" s="3" t="s">
        <v>31</v>
      </c>
      <c r="D72" s="110">
        <v>30</v>
      </c>
      <c r="E72" s="110">
        <v>30</v>
      </c>
      <c r="F72" s="111">
        <f>E72/D72</f>
        <v>1</v>
      </c>
      <c r="G72" s="3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ht="27.75" customHeight="1" x14ac:dyDescent="0.25">
      <c r="A73" s="90"/>
      <c r="B73" s="104" t="s">
        <v>224</v>
      </c>
      <c r="C73" s="3" t="s">
        <v>31</v>
      </c>
      <c r="D73" s="110">
        <v>6</v>
      </c>
      <c r="E73" s="110">
        <v>6</v>
      </c>
      <c r="F73" s="111">
        <f>E73/D73</f>
        <v>1</v>
      </c>
      <c r="G73" s="3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</row>
    <row r="74" spans="1:21" ht="39" customHeight="1" x14ac:dyDescent="0.25">
      <c r="A74" s="90"/>
      <c r="B74" s="104" t="s">
        <v>342</v>
      </c>
      <c r="C74" s="3" t="s">
        <v>31</v>
      </c>
      <c r="D74" s="110">
        <v>6</v>
      </c>
      <c r="E74" s="110">
        <v>2</v>
      </c>
      <c r="F74" s="111">
        <f>E74/D74</f>
        <v>0.33333333333333331</v>
      </c>
      <c r="G74" s="3" t="s">
        <v>552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</row>
    <row r="75" spans="1:21" ht="28.5" customHeight="1" x14ac:dyDescent="0.25">
      <c r="A75" s="95" t="s">
        <v>18</v>
      </c>
      <c r="B75" s="102" t="s">
        <v>558</v>
      </c>
      <c r="C75" s="99"/>
      <c r="D75" s="99"/>
      <c r="E75" s="99"/>
      <c r="F75" s="109">
        <f>(1200%+F78+F79+F80+F81+F84+F85+F87+F97)/20</f>
        <v>0.95871564230007711</v>
      </c>
      <c r="G75" s="95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ht="29.25" customHeight="1" x14ac:dyDescent="0.25">
      <c r="A76" s="90"/>
      <c r="B76" s="210" t="s">
        <v>226</v>
      </c>
      <c r="C76" s="210"/>
      <c r="D76" s="210"/>
      <c r="E76" s="210"/>
      <c r="F76" s="210"/>
      <c r="G76" s="21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ht="51" x14ac:dyDescent="0.25">
      <c r="A77" s="90"/>
      <c r="B77" s="104" t="s">
        <v>227</v>
      </c>
      <c r="C77" s="3" t="s">
        <v>27</v>
      </c>
      <c r="D77" s="114">
        <v>93.2</v>
      </c>
      <c r="E77" s="114">
        <v>93.2</v>
      </c>
      <c r="F77" s="111">
        <f t="shared" ref="F77:F96" si="1">E77/D77</f>
        <v>1</v>
      </c>
      <c r="G77" s="3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</row>
    <row r="78" spans="1:21" ht="18.75" customHeight="1" x14ac:dyDescent="0.25">
      <c r="A78" s="90"/>
      <c r="B78" s="104" t="s">
        <v>336</v>
      </c>
      <c r="C78" s="3" t="s">
        <v>27</v>
      </c>
      <c r="D78" s="114">
        <v>100</v>
      </c>
      <c r="E78" s="114">
        <v>98.6</v>
      </c>
      <c r="F78" s="111">
        <f t="shared" si="1"/>
        <v>0.98599999999999999</v>
      </c>
      <c r="G78" s="3" t="s">
        <v>559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</row>
    <row r="79" spans="1:21" ht="38.25" x14ac:dyDescent="0.25">
      <c r="A79" s="90"/>
      <c r="B79" s="104" t="s">
        <v>560</v>
      </c>
      <c r="C79" s="3" t="s">
        <v>27</v>
      </c>
      <c r="D79" s="114">
        <v>43.8</v>
      </c>
      <c r="E79" s="114">
        <v>43.6</v>
      </c>
      <c r="F79" s="111">
        <f t="shared" si="1"/>
        <v>0.99543378995433796</v>
      </c>
      <c r="G79" s="3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1:21" ht="51" x14ac:dyDescent="0.25">
      <c r="A80" s="90"/>
      <c r="B80" s="104" t="s">
        <v>561</v>
      </c>
      <c r="C80" s="3" t="s">
        <v>27</v>
      </c>
      <c r="D80" s="114">
        <v>33.9</v>
      </c>
      <c r="E80" s="114">
        <v>25.5</v>
      </c>
      <c r="F80" s="111">
        <f t="shared" si="1"/>
        <v>0.75221238938053103</v>
      </c>
      <c r="G80" s="3" t="s">
        <v>562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</row>
    <row r="81" spans="1:21" ht="38.25" x14ac:dyDescent="0.25">
      <c r="A81" s="90"/>
      <c r="B81" s="104" t="s">
        <v>337</v>
      </c>
      <c r="C81" s="3" t="s">
        <v>27</v>
      </c>
      <c r="D81" s="114">
        <v>36</v>
      </c>
      <c r="E81" s="114">
        <v>35.1</v>
      </c>
      <c r="F81" s="111">
        <f t="shared" si="1"/>
        <v>0.97500000000000009</v>
      </c>
      <c r="G81" s="3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1:21" ht="30" customHeight="1" x14ac:dyDescent="0.25">
      <c r="A82" s="90"/>
      <c r="B82" s="104" t="s">
        <v>338</v>
      </c>
      <c r="C82" s="3" t="s">
        <v>27</v>
      </c>
      <c r="D82" s="114">
        <v>61</v>
      </c>
      <c r="E82" s="114">
        <v>80.599999999999994</v>
      </c>
      <c r="F82" s="111">
        <f t="shared" si="1"/>
        <v>1.3213114754098361</v>
      </c>
      <c r="G82" s="3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</row>
    <row r="83" spans="1:21" ht="39.75" customHeight="1" x14ac:dyDescent="0.25">
      <c r="A83" s="90"/>
      <c r="B83" s="104" t="s">
        <v>228</v>
      </c>
      <c r="C83" s="3" t="s">
        <v>27</v>
      </c>
      <c r="D83" s="114">
        <v>60</v>
      </c>
      <c r="E83" s="114">
        <v>67.2</v>
      </c>
      <c r="F83" s="111">
        <f t="shared" si="1"/>
        <v>1.1200000000000001</v>
      </c>
      <c r="G83" s="3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1:21" ht="39.75" customHeight="1" x14ac:dyDescent="0.25">
      <c r="A84" s="90"/>
      <c r="B84" s="104" t="s">
        <v>451</v>
      </c>
      <c r="C84" s="3" t="s">
        <v>28</v>
      </c>
      <c r="D84" s="114">
        <v>12</v>
      </c>
      <c r="E84" s="114">
        <v>8</v>
      </c>
      <c r="F84" s="111">
        <f t="shared" si="1"/>
        <v>0.66666666666666663</v>
      </c>
      <c r="G84" s="3" t="s">
        <v>563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1:21" ht="42" customHeight="1" x14ac:dyDescent="0.25">
      <c r="A85" s="90"/>
      <c r="B85" s="104" t="s">
        <v>229</v>
      </c>
      <c r="C85" s="3" t="s">
        <v>27</v>
      </c>
      <c r="D85" s="114">
        <v>100</v>
      </c>
      <c r="E85" s="114">
        <v>98.9</v>
      </c>
      <c r="F85" s="111">
        <f t="shared" si="1"/>
        <v>0.9890000000000001</v>
      </c>
      <c r="G85" s="3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</row>
    <row r="86" spans="1:21" ht="38.25" x14ac:dyDescent="0.25">
      <c r="A86" s="90"/>
      <c r="B86" s="104" t="s">
        <v>230</v>
      </c>
      <c r="C86" s="3" t="s">
        <v>27</v>
      </c>
      <c r="D86" s="114">
        <v>100</v>
      </c>
      <c r="E86" s="114">
        <v>100</v>
      </c>
      <c r="F86" s="111">
        <f t="shared" si="1"/>
        <v>1</v>
      </c>
      <c r="G86" s="3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1:21" ht="42.75" customHeight="1" x14ac:dyDescent="0.25">
      <c r="A87" s="90"/>
      <c r="B87" s="104" t="s">
        <v>231</v>
      </c>
      <c r="C87" s="3" t="s">
        <v>27</v>
      </c>
      <c r="D87" s="114">
        <v>100</v>
      </c>
      <c r="E87" s="114">
        <v>88.7</v>
      </c>
      <c r="F87" s="111">
        <f t="shared" si="1"/>
        <v>0.88700000000000001</v>
      </c>
      <c r="G87" s="3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1:21" ht="63.75" customHeight="1" x14ac:dyDescent="0.25">
      <c r="A88" s="90"/>
      <c r="B88" s="104" t="s">
        <v>564</v>
      </c>
      <c r="C88" s="3" t="s">
        <v>27</v>
      </c>
      <c r="D88" s="114">
        <v>99</v>
      </c>
      <c r="E88" s="114">
        <v>99</v>
      </c>
      <c r="F88" s="111">
        <f t="shared" si="1"/>
        <v>1</v>
      </c>
      <c r="G88" s="3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</row>
    <row r="89" spans="1:21" ht="58.5" customHeight="1" x14ac:dyDescent="0.25">
      <c r="A89" s="90"/>
      <c r="B89" s="104" t="s">
        <v>565</v>
      </c>
      <c r="C89" s="3" t="s">
        <v>27</v>
      </c>
      <c r="D89" s="114">
        <v>97</v>
      </c>
      <c r="E89" s="114">
        <v>97</v>
      </c>
      <c r="F89" s="111">
        <f t="shared" si="1"/>
        <v>1</v>
      </c>
      <c r="G89" s="3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1:21" ht="48" customHeight="1" x14ac:dyDescent="0.25">
      <c r="A90" s="90"/>
      <c r="B90" s="104" t="s">
        <v>566</v>
      </c>
      <c r="C90" s="3" t="s">
        <v>27</v>
      </c>
      <c r="D90" s="114">
        <v>65</v>
      </c>
      <c r="E90" s="114">
        <v>70</v>
      </c>
      <c r="F90" s="111">
        <f t="shared" si="1"/>
        <v>1.0769230769230769</v>
      </c>
      <c r="G90" s="3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1:21" ht="15" customHeight="1" x14ac:dyDescent="0.25">
      <c r="A91" s="90"/>
      <c r="B91" s="210" t="s">
        <v>232</v>
      </c>
      <c r="C91" s="210"/>
      <c r="D91" s="210"/>
      <c r="E91" s="210"/>
      <c r="F91" s="210" t="e">
        <f t="shared" si="1"/>
        <v>#DIV/0!</v>
      </c>
      <c r="G91" s="21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1:21" ht="51" x14ac:dyDescent="0.25">
      <c r="A92" s="90"/>
      <c r="B92" s="104" t="s">
        <v>37</v>
      </c>
      <c r="C92" s="3" t="s">
        <v>27</v>
      </c>
      <c r="D92" s="114">
        <v>100</v>
      </c>
      <c r="E92" s="114">
        <v>100</v>
      </c>
      <c r="F92" s="111">
        <f t="shared" si="1"/>
        <v>1</v>
      </c>
      <c r="G92" s="3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</row>
    <row r="93" spans="1:21" ht="51" x14ac:dyDescent="0.25">
      <c r="A93" s="90"/>
      <c r="B93" s="104" t="s">
        <v>233</v>
      </c>
      <c r="C93" s="3" t="s">
        <v>27</v>
      </c>
      <c r="D93" s="114">
        <v>100</v>
      </c>
      <c r="E93" s="114">
        <v>100</v>
      </c>
      <c r="F93" s="111">
        <f t="shared" si="1"/>
        <v>1</v>
      </c>
      <c r="G93" s="3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1:21" ht="43.5" customHeight="1" x14ac:dyDescent="0.25">
      <c r="A94" s="90"/>
      <c r="B94" s="104" t="s">
        <v>234</v>
      </c>
      <c r="C94" s="3" t="s">
        <v>28</v>
      </c>
      <c r="D94" s="114">
        <v>6</v>
      </c>
      <c r="E94" s="114">
        <v>6</v>
      </c>
      <c r="F94" s="111">
        <f t="shared" si="1"/>
        <v>1</v>
      </c>
      <c r="G94" s="3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1:21" ht="38.25" x14ac:dyDescent="0.25">
      <c r="A95" s="90"/>
      <c r="B95" s="104" t="s">
        <v>235</v>
      </c>
      <c r="C95" s="3" t="s">
        <v>27</v>
      </c>
      <c r="D95" s="114">
        <v>100</v>
      </c>
      <c r="E95" s="114">
        <v>100</v>
      </c>
      <c r="F95" s="111">
        <f t="shared" si="1"/>
        <v>1</v>
      </c>
      <c r="G95" s="3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1:21" ht="25.5" x14ac:dyDescent="0.25">
      <c r="A96" s="90"/>
      <c r="B96" s="104" t="s">
        <v>39</v>
      </c>
      <c r="C96" s="3" t="s">
        <v>27</v>
      </c>
      <c r="D96" s="114">
        <v>100</v>
      </c>
      <c r="E96" s="114">
        <v>100</v>
      </c>
      <c r="F96" s="111">
        <f t="shared" si="1"/>
        <v>1</v>
      </c>
      <c r="G96" s="3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1:21" ht="28.5" customHeight="1" x14ac:dyDescent="0.25">
      <c r="A97" s="90"/>
      <c r="B97" s="104" t="s">
        <v>567</v>
      </c>
      <c r="C97" s="3" t="s">
        <v>27</v>
      </c>
      <c r="D97" s="96" t="s">
        <v>236</v>
      </c>
      <c r="E97" s="96" t="s">
        <v>568</v>
      </c>
      <c r="F97" s="111">
        <v>0.92300000000000004</v>
      </c>
      <c r="G97" s="3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</row>
    <row r="98" spans="1:21" ht="25.5" x14ac:dyDescent="0.25">
      <c r="A98" s="95" t="s">
        <v>40</v>
      </c>
      <c r="B98" s="102" t="s">
        <v>45</v>
      </c>
      <c r="C98" s="99"/>
      <c r="D98" s="103"/>
      <c r="E98" s="99"/>
      <c r="F98" s="103">
        <v>1</v>
      </c>
      <c r="G98" s="95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</row>
    <row r="99" spans="1:21" ht="13.5" x14ac:dyDescent="0.25">
      <c r="A99" s="90"/>
      <c r="B99" s="210" t="s">
        <v>452</v>
      </c>
      <c r="C99" s="210"/>
      <c r="D99" s="210"/>
      <c r="E99" s="210"/>
      <c r="F99" s="210" t="e">
        <f>E99/D99</f>
        <v>#DIV/0!</v>
      </c>
      <c r="G99" s="21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ht="25.5" x14ac:dyDescent="0.25">
      <c r="A100" s="90"/>
      <c r="B100" s="104" t="s">
        <v>46</v>
      </c>
      <c r="C100" s="3" t="s">
        <v>27</v>
      </c>
      <c r="D100" s="3">
        <v>95</v>
      </c>
      <c r="E100" s="3">
        <v>95</v>
      </c>
      <c r="F100" s="111">
        <f>E100/D100</f>
        <v>1</v>
      </c>
      <c r="G100" s="3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</row>
    <row r="101" spans="1:21" x14ac:dyDescent="0.25">
      <c r="A101" s="98" t="s">
        <v>49</v>
      </c>
      <c r="B101" s="102" t="s">
        <v>465</v>
      </c>
      <c r="C101" s="99"/>
      <c r="D101" s="99"/>
      <c r="E101" s="99"/>
      <c r="F101" s="103">
        <f>(900%+F108)/10</f>
        <v>0.99781287970838384</v>
      </c>
      <c r="G101" s="95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</row>
    <row r="102" spans="1:21" ht="13.5" x14ac:dyDescent="0.25">
      <c r="A102" s="90"/>
      <c r="B102" s="210" t="s">
        <v>381</v>
      </c>
      <c r="C102" s="210"/>
      <c r="D102" s="210"/>
      <c r="E102" s="210"/>
      <c r="F102" s="210"/>
      <c r="G102" s="21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</row>
    <row r="103" spans="1:21" ht="50.25" customHeight="1" x14ac:dyDescent="0.25">
      <c r="A103" s="90"/>
      <c r="B103" s="104" t="s">
        <v>47</v>
      </c>
      <c r="C103" s="3" t="s">
        <v>27</v>
      </c>
      <c r="D103" s="3" t="s">
        <v>570</v>
      </c>
      <c r="E103" s="3" t="s">
        <v>571</v>
      </c>
      <c r="F103" s="111" t="s">
        <v>569</v>
      </c>
      <c r="G103" s="3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</row>
    <row r="104" spans="1:21" ht="17.25" customHeight="1" x14ac:dyDescent="0.25">
      <c r="A104" s="90"/>
      <c r="B104" s="104" t="s">
        <v>382</v>
      </c>
      <c r="C104" s="3" t="s">
        <v>31</v>
      </c>
      <c r="D104" s="116">
        <v>316000</v>
      </c>
      <c r="E104" s="116">
        <v>358607</v>
      </c>
      <c r="F104" s="111">
        <f>E104/D104</f>
        <v>1.1348322784810128</v>
      </c>
      <c r="G104" s="3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</row>
    <row r="105" spans="1:21" ht="20.25" customHeight="1" x14ac:dyDescent="0.25">
      <c r="A105" s="90"/>
      <c r="B105" s="104" t="s">
        <v>572</v>
      </c>
      <c r="C105" s="3" t="s">
        <v>31</v>
      </c>
      <c r="D105" s="116">
        <v>305000</v>
      </c>
      <c r="E105" s="116">
        <v>366240</v>
      </c>
      <c r="F105" s="111">
        <f>E105/D105</f>
        <v>1.2007868852459016</v>
      </c>
      <c r="G105" s="3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</row>
    <row r="106" spans="1:21" ht="17.25" customHeight="1" x14ac:dyDescent="0.25">
      <c r="A106" s="90"/>
      <c r="B106" s="104" t="s">
        <v>383</v>
      </c>
      <c r="C106" s="3" t="s">
        <v>31</v>
      </c>
      <c r="D106" s="116">
        <v>1300</v>
      </c>
      <c r="E106" s="116">
        <v>1300</v>
      </c>
      <c r="F106" s="111">
        <f>E106/D106</f>
        <v>1</v>
      </c>
      <c r="G106" s="3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</row>
    <row r="107" spans="1:21" ht="15" customHeight="1" x14ac:dyDescent="0.25">
      <c r="A107" s="90"/>
      <c r="B107" s="210" t="s">
        <v>384</v>
      </c>
      <c r="C107" s="219"/>
      <c r="D107" s="219"/>
      <c r="E107" s="219"/>
      <c r="F107" s="219"/>
      <c r="G107" s="219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</row>
    <row r="108" spans="1:21" ht="18.75" customHeight="1" x14ac:dyDescent="0.25">
      <c r="A108" s="90"/>
      <c r="B108" s="104" t="s">
        <v>385</v>
      </c>
      <c r="C108" s="3" t="s">
        <v>28</v>
      </c>
      <c r="D108" s="116">
        <v>1646</v>
      </c>
      <c r="E108" s="116">
        <v>1610</v>
      </c>
      <c r="F108" s="111">
        <f t="shared" ref="F108:F113" si="2">E108/D108</f>
        <v>0.9781287970838396</v>
      </c>
      <c r="G108" s="3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</row>
    <row r="109" spans="1:21" ht="16.5" customHeight="1" x14ac:dyDescent="0.25">
      <c r="A109" s="90"/>
      <c r="B109" s="104" t="s">
        <v>386</v>
      </c>
      <c r="C109" s="3" t="s">
        <v>31</v>
      </c>
      <c r="D109" s="116">
        <v>60700</v>
      </c>
      <c r="E109" s="116">
        <v>90059</v>
      </c>
      <c r="F109" s="111">
        <f t="shared" si="2"/>
        <v>1.4836738056013179</v>
      </c>
      <c r="G109" s="117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</row>
    <row r="110" spans="1:21" ht="13.5" x14ac:dyDescent="0.25">
      <c r="A110" s="90"/>
      <c r="B110" s="210" t="s">
        <v>387</v>
      </c>
      <c r="C110" s="210"/>
      <c r="D110" s="210"/>
      <c r="E110" s="210"/>
      <c r="F110" s="210" t="e">
        <f t="shared" si="2"/>
        <v>#DIV/0!</v>
      </c>
      <c r="G110" s="21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</row>
    <row r="111" spans="1:21" ht="41.25" customHeight="1" x14ac:dyDescent="0.25">
      <c r="A111" s="90"/>
      <c r="B111" s="104" t="s">
        <v>573</v>
      </c>
      <c r="C111" s="3" t="s">
        <v>28</v>
      </c>
      <c r="D111" s="116">
        <v>252</v>
      </c>
      <c r="E111" s="116">
        <v>265</v>
      </c>
      <c r="F111" s="111">
        <f t="shared" si="2"/>
        <v>1.0515873015873016</v>
      </c>
      <c r="G111" s="3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1:21" ht="13.5" x14ac:dyDescent="0.25">
      <c r="A112" s="90"/>
      <c r="B112" s="210" t="s">
        <v>48</v>
      </c>
      <c r="C112" s="210"/>
      <c r="D112" s="210"/>
      <c r="E112" s="210"/>
      <c r="F112" s="210" t="e">
        <f t="shared" si="2"/>
        <v>#DIV/0!</v>
      </c>
      <c r="G112" s="21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1:21" ht="42.75" customHeight="1" x14ac:dyDescent="0.25">
      <c r="A113" s="90"/>
      <c r="B113" s="104" t="s">
        <v>388</v>
      </c>
      <c r="C113" s="3" t="s">
        <v>27</v>
      </c>
      <c r="D113" s="3">
        <v>75</v>
      </c>
      <c r="E113" s="3">
        <v>75</v>
      </c>
      <c r="F113" s="111">
        <f t="shared" si="2"/>
        <v>1</v>
      </c>
      <c r="G113" s="3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1:21" ht="15.75" customHeight="1" x14ac:dyDescent="0.25">
      <c r="A114" s="90"/>
      <c r="B114" s="211" t="s">
        <v>574</v>
      </c>
      <c r="C114" s="212"/>
      <c r="D114" s="212"/>
      <c r="E114" s="212"/>
      <c r="F114" s="212"/>
      <c r="G114" s="213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1:21" ht="17.25" customHeight="1" x14ac:dyDescent="0.25">
      <c r="A115" s="90"/>
      <c r="B115" s="104" t="s">
        <v>575</v>
      </c>
      <c r="C115" s="3" t="s">
        <v>28</v>
      </c>
      <c r="D115" s="3">
        <v>357</v>
      </c>
      <c r="E115" s="3">
        <v>400</v>
      </c>
      <c r="F115" s="111">
        <f>E115/D115</f>
        <v>1.1204481792717087</v>
      </c>
      <c r="G115" s="3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1:21" x14ac:dyDescent="0.25">
      <c r="A116" s="98" t="s">
        <v>43</v>
      </c>
      <c r="B116" s="102" t="s">
        <v>466</v>
      </c>
      <c r="C116" s="99"/>
      <c r="D116" s="99"/>
      <c r="E116" s="99"/>
      <c r="F116" s="103">
        <f>(400%)/4</f>
        <v>1</v>
      </c>
      <c r="G116" s="95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1:21" ht="13.5" x14ac:dyDescent="0.25">
      <c r="A117" s="90"/>
      <c r="B117" s="210" t="s">
        <v>389</v>
      </c>
      <c r="C117" s="210"/>
      <c r="D117" s="210"/>
      <c r="E117" s="210"/>
      <c r="F117" s="210" t="e">
        <f>E117/D117</f>
        <v>#DIV/0!</v>
      </c>
      <c r="G117" s="21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1:21" ht="41.25" customHeight="1" x14ac:dyDescent="0.25">
      <c r="A118" s="90"/>
      <c r="B118" s="104" t="s">
        <v>576</v>
      </c>
      <c r="C118" s="3" t="s">
        <v>27</v>
      </c>
      <c r="D118" s="3">
        <v>58</v>
      </c>
      <c r="E118" s="3">
        <v>81.5</v>
      </c>
      <c r="F118" s="111">
        <f>E118/D118</f>
        <v>1.4051724137931034</v>
      </c>
      <c r="G118" s="3" t="s">
        <v>577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1:21" ht="13.5" x14ac:dyDescent="0.25">
      <c r="A119" s="90"/>
      <c r="B119" s="210" t="s">
        <v>390</v>
      </c>
      <c r="C119" s="210"/>
      <c r="D119" s="210"/>
      <c r="E119" s="210"/>
      <c r="F119" s="210"/>
      <c r="G119" s="21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1:21" ht="29.25" customHeight="1" x14ac:dyDescent="0.25">
      <c r="A120" s="90"/>
      <c r="B120" s="104" t="s">
        <v>578</v>
      </c>
      <c r="C120" s="3" t="s">
        <v>31</v>
      </c>
      <c r="D120" s="116">
        <v>3690</v>
      </c>
      <c r="E120" s="116">
        <v>3766</v>
      </c>
      <c r="F120" s="111">
        <f>E120/D120</f>
        <v>1.0205962059620597</v>
      </c>
      <c r="G120" s="3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1:21" ht="13.5" x14ac:dyDescent="0.25">
      <c r="A121" s="90"/>
      <c r="B121" s="210" t="s">
        <v>391</v>
      </c>
      <c r="C121" s="210"/>
      <c r="D121" s="210"/>
      <c r="E121" s="210"/>
      <c r="F121" s="210"/>
      <c r="G121" s="21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1:21" ht="25.5" x14ac:dyDescent="0.25">
      <c r="A122" s="90"/>
      <c r="B122" s="104" t="s">
        <v>254</v>
      </c>
      <c r="C122" s="3" t="s">
        <v>31</v>
      </c>
      <c r="D122" s="3">
        <v>965</v>
      </c>
      <c r="E122" s="3">
        <v>981</v>
      </c>
      <c r="F122" s="111">
        <f>E122/D122</f>
        <v>1.0165803108808291</v>
      </c>
      <c r="G122" s="3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1:21" ht="13.5" x14ac:dyDescent="0.25">
      <c r="A123" s="90"/>
      <c r="B123" s="210" t="s">
        <v>392</v>
      </c>
      <c r="C123" s="210"/>
      <c r="D123" s="210"/>
      <c r="E123" s="210"/>
      <c r="F123" s="210"/>
      <c r="G123" s="21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1:21" ht="25.5" x14ac:dyDescent="0.25">
      <c r="A124" s="90"/>
      <c r="B124" s="104" t="s">
        <v>579</v>
      </c>
      <c r="C124" s="3" t="s">
        <v>50</v>
      </c>
      <c r="D124" s="118">
        <v>1136.7</v>
      </c>
      <c r="E124" s="118">
        <v>1136.7</v>
      </c>
      <c r="F124" s="111">
        <f>E124/D124</f>
        <v>1</v>
      </c>
      <c r="G124" s="3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1:21" ht="25.5" x14ac:dyDescent="0.25">
      <c r="A125" s="98" t="s">
        <v>44</v>
      </c>
      <c r="B125" s="102" t="s">
        <v>580</v>
      </c>
      <c r="C125" s="99"/>
      <c r="D125" s="99"/>
      <c r="E125" s="99"/>
      <c r="F125" s="103">
        <f>(400%+F130)/5</f>
        <v>0.99393232205367565</v>
      </c>
      <c r="G125" s="95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1:21" ht="13.5" x14ac:dyDescent="0.25">
      <c r="A126" s="90"/>
      <c r="B126" s="210" t="s">
        <v>52</v>
      </c>
      <c r="C126" s="210"/>
      <c r="D126" s="210"/>
      <c r="E126" s="210"/>
      <c r="F126" s="210"/>
      <c r="G126" s="21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25.5" x14ac:dyDescent="0.25">
      <c r="A127" s="90"/>
      <c r="B127" s="104" t="s">
        <v>393</v>
      </c>
      <c r="C127" s="3" t="s">
        <v>27</v>
      </c>
      <c r="D127" s="3">
        <v>100</v>
      </c>
      <c r="E127" s="3">
        <v>100</v>
      </c>
      <c r="F127" s="111">
        <f t="shared" ref="F127:F133" si="3">E127/D127</f>
        <v>1</v>
      </c>
      <c r="G127" s="119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3.5" x14ac:dyDescent="0.25">
      <c r="A128" s="90"/>
      <c r="B128" s="210" t="s">
        <v>51</v>
      </c>
      <c r="C128" s="210"/>
      <c r="D128" s="210"/>
      <c r="E128" s="210"/>
      <c r="F128" s="210"/>
      <c r="G128" s="21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29.25" customHeight="1" x14ac:dyDescent="0.25">
      <c r="A129" s="90"/>
      <c r="B129" s="104" t="s">
        <v>581</v>
      </c>
      <c r="C129" s="3" t="s">
        <v>28</v>
      </c>
      <c r="D129" s="3">
        <v>125</v>
      </c>
      <c r="E129" s="3">
        <v>125</v>
      </c>
      <c r="F129" s="111">
        <f t="shared" si="3"/>
        <v>1</v>
      </c>
      <c r="G129" s="3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29.25" customHeight="1" x14ac:dyDescent="0.25">
      <c r="A130" s="90"/>
      <c r="B130" s="104" t="s">
        <v>394</v>
      </c>
      <c r="C130" s="3" t="s">
        <v>31</v>
      </c>
      <c r="D130" s="3">
        <v>857</v>
      </c>
      <c r="E130" s="3">
        <v>831</v>
      </c>
      <c r="F130" s="111">
        <f t="shared" si="3"/>
        <v>0.96966161026837805</v>
      </c>
      <c r="G130" s="3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29.25" customHeight="1" x14ac:dyDescent="0.25">
      <c r="A131" s="90"/>
      <c r="B131" s="104" t="s">
        <v>395</v>
      </c>
      <c r="C131" s="3" t="s">
        <v>27</v>
      </c>
      <c r="D131" s="110">
        <v>95</v>
      </c>
      <c r="E131" s="110">
        <v>95</v>
      </c>
      <c r="F131" s="111">
        <f t="shared" si="3"/>
        <v>1</v>
      </c>
      <c r="G131" s="3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3.5" x14ac:dyDescent="0.25">
      <c r="A132" s="90"/>
      <c r="B132" s="210" t="s">
        <v>396</v>
      </c>
      <c r="C132" s="210"/>
      <c r="D132" s="210"/>
      <c r="E132" s="210"/>
      <c r="F132" s="210"/>
      <c r="G132" s="21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29.25" customHeight="1" x14ac:dyDescent="0.25">
      <c r="A133" s="90"/>
      <c r="B133" s="104" t="s">
        <v>582</v>
      </c>
      <c r="C133" s="3" t="s">
        <v>28</v>
      </c>
      <c r="D133" s="3">
        <v>79</v>
      </c>
      <c r="E133" s="3">
        <v>85</v>
      </c>
      <c r="F133" s="111">
        <f t="shared" si="3"/>
        <v>1.0759493670886076</v>
      </c>
      <c r="G133" s="3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1:21" ht="30.75" customHeight="1" x14ac:dyDescent="0.25">
      <c r="A134" s="95" t="s">
        <v>53</v>
      </c>
      <c r="B134" s="102" t="s">
        <v>55</v>
      </c>
      <c r="C134" s="99"/>
      <c r="D134" s="99"/>
      <c r="E134" s="99"/>
      <c r="F134" s="103">
        <f>(100%+F136+F137+F139+F140)/5</f>
        <v>0.80036774193548388</v>
      </c>
      <c r="G134" s="95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1:21" ht="13.5" x14ac:dyDescent="0.25">
      <c r="A135" s="3"/>
      <c r="B135" s="210" t="s">
        <v>404</v>
      </c>
      <c r="C135" s="210"/>
      <c r="D135" s="210"/>
      <c r="E135" s="210"/>
      <c r="F135" s="210"/>
      <c r="G135" s="21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1:21" ht="25.5" x14ac:dyDescent="0.25">
      <c r="A136" s="3"/>
      <c r="B136" s="104" t="s">
        <v>675</v>
      </c>
      <c r="C136" s="3" t="s">
        <v>31</v>
      </c>
      <c r="D136" s="3">
        <v>7</v>
      </c>
      <c r="E136" s="3">
        <v>10</v>
      </c>
      <c r="F136" s="111">
        <f>D136/E136</f>
        <v>0.7</v>
      </c>
      <c r="G136" s="3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1:21" ht="40.5" customHeight="1" x14ac:dyDescent="0.25">
      <c r="A137" s="3"/>
      <c r="B137" s="104" t="s">
        <v>681</v>
      </c>
      <c r="C137" s="3" t="s">
        <v>27</v>
      </c>
      <c r="D137" s="3">
        <v>14.4</v>
      </c>
      <c r="E137" s="110">
        <v>15</v>
      </c>
      <c r="F137" s="111">
        <f>D137/E137</f>
        <v>0.96000000000000008</v>
      </c>
      <c r="G137" s="3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1:21" ht="63.75" x14ac:dyDescent="0.25">
      <c r="A138" s="3"/>
      <c r="B138" s="104" t="s">
        <v>405</v>
      </c>
      <c r="C138" s="3" t="s">
        <v>27</v>
      </c>
      <c r="D138" s="3">
        <v>100</v>
      </c>
      <c r="E138" s="3">
        <v>100</v>
      </c>
      <c r="F138" s="111">
        <f>E138/D138</f>
        <v>1</v>
      </c>
      <c r="G138" s="3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1:21" ht="38.25" customHeight="1" x14ac:dyDescent="0.25">
      <c r="A139" s="3"/>
      <c r="B139" s="104" t="s">
        <v>406</v>
      </c>
      <c r="C139" s="3" t="s">
        <v>27</v>
      </c>
      <c r="D139" s="3">
        <v>100</v>
      </c>
      <c r="E139" s="3">
        <v>98.7</v>
      </c>
      <c r="F139" s="111">
        <f>E139/D139</f>
        <v>0.98699999999999999</v>
      </c>
      <c r="G139" s="3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1:21" ht="39.75" customHeight="1" x14ac:dyDescent="0.25">
      <c r="A140" s="3"/>
      <c r="B140" s="104" t="s">
        <v>454</v>
      </c>
      <c r="C140" s="3" t="s">
        <v>31</v>
      </c>
      <c r="D140" s="3">
        <v>31</v>
      </c>
      <c r="E140" s="3">
        <v>11</v>
      </c>
      <c r="F140" s="111">
        <f>E140/D140</f>
        <v>0.35483870967741937</v>
      </c>
      <c r="G140" s="3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1:21" ht="25.5" x14ac:dyDescent="0.25">
      <c r="A141" s="98" t="s">
        <v>81</v>
      </c>
      <c r="B141" s="102" t="s">
        <v>467</v>
      </c>
      <c r="C141" s="99"/>
      <c r="D141" s="99"/>
      <c r="E141" s="99"/>
      <c r="F141" s="103">
        <f>(600%+F143+F152+F156)/9</f>
        <v>0.87270852942494725</v>
      </c>
      <c r="G141" s="95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1:21" ht="42.75" customHeight="1" x14ac:dyDescent="0.25">
      <c r="A142" s="3"/>
      <c r="B142" s="210" t="s">
        <v>669</v>
      </c>
      <c r="C142" s="210"/>
      <c r="D142" s="210"/>
      <c r="E142" s="210"/>
      <c r="F142" s="210"/>
      <c r="G142" s="21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1:21" ht="28.5" customHeight="1" x14ac:dyDescent="0.25">
      <c r="A143" s="3"/>
      <c r="B143" s="104" t="s">
        <v>673</v>
      </c>
      <c r="C143" s="3" t="s">
        <v>28</v>
      </c>
      <c r="D143" s="3">
        <v>37</v>
      </c>
      <c r="E143" s="3">
        <v>36</v>
      </c>
      <c r="F143" s="111">
        <f>E143/D143</f>
        <v>0.97297297297297303</v>
      </c>
      <c r="G143" s="3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1:21" ht="13.5" x14ac:dyDescent="0.25">
      <c r="A144" s="3"/>
      <c r="B144" s="210" t="s">
        <v>76</v>
      </c>
      <c r="C144" s="210"/>
      <c r="D144" s="210"/>
      <c r="E144" s="210"/>
      <c r="F144" s="210"/>
      <c r="G144" s="21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1:21" ht="30.75" customHeight="1" x14ac:dyDescent="0.25">
      <c r="A145" s="3"/>
      <c r="B145" s="104" t="s">
        <v>77</v>
      </c>
      <c r="C145" s="3" t="s">
        <v>31</v>
      </c>
      <c r="D145" s="3">
        <v>9</v>
      </c>
      <c r="E145" s="3">
        <v>9</v>
      </c>
      <c r="F145" s="111">
        <f>D145/E145</f>
        <v>1</v>
      </c>
      <c r="G145" s="3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1:21" ht="38.25" customHeight="1" x14ac:dyDescent="0.25">
      <c r="A146" s="3"/>
      <c r="B146" s="104" t="s">
        <v>674</v>
      </c>
      <c r="C146" s="3" t="s">
        <v>31</v>
      </c>
      <c r="D146" s="3">
        <v>62</v>
      </c>
      <c r="E146" s="3">
        <v>59</v>
      </c>
      <c r="F146" s="111">
        <f>D146/E146</f>
        <v>1.0508474576271187</v>
      </c>
      <c r="G146" s="3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</row>
    <row r="147" spans="1:21" ht="18" customHeight="1" x14ac:dyDescent="0.25">
      <c r="A147" s="3"/>
      <c r="B147" s="210" t="s">
        <v>670</v>
      </c>
      <c r="C147" s="210"/>
      <c r="D147" s="210"/>
      <c r="E147" s="210"/>
      <c r="F147" s="210"/>
      <c r="G147" s="21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1:21" ht="38.25" x14ac:dyDescent="0.25">
      <c r="A148" s="3"/>
      <c r="B148" s="104" t="s">
        <v>181</v>
      </c>
      <c r="C148" s="3" t="s">
        <v>27</v>
      </c>
      <c r="D148" s="3">
        <v>84</v>
      </c>
      <c r="E148" s="3">
        <v>84</v>
      </c>
      <c r="F148" s="111">
        <f>E148/D148</f>
        <v>1</v>
      </c>
      <c r="G148" s="3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25.5" x14ac:dyDescent="0.25">
      <c r="A149" s="3"/>
      <c r="B149" s="104" t="s">
        <v>78</v>
      </c>
      <c r="C149" s="3" t="s">
        <v>31</v>
      </c>
      <c r="D149" s="3">
        <v>44</v>
      </c>
      <c r="E149" s="3">
        <v>44</v>
      </c>
      <c r="F149" s="111">
        <f>E149/D149</f>
        <v>1</v>
      </c>
      <c r="G149" s="3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3.5" x14ac:dyDescent="0.25">
      <c r="A150" s="3"/>
      <c r="B150" s="210" t="s">
        <v>79</v>
      </c>
      <c r="C150" s="210"/>
      <c r="D150" s="210"/>
      <c r="E150" s="210"/>
      <c r="F150" s="210"/>
      <c r="G150" s="21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25.5" x14ac:dyDescent="0.25">
      <c r="A151" s="3"/>
      <c r="B151" s="104" t="s">
        <v>675</v>
      </c>
      <c r="C151" s="3" t="s">
        <v>31</v>
      </c>
      <c r="D151" s="3">
        <v>15</v>
      </c>
      <c r="E151" s="3">
        <v>10</v>
      </c>
      <c r="F151" s="111">
        <f>D151/E151</f>
        <v>1.5</v>
      </c>
      <c r="G151" s="3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30" customHeight="1" x14ac:dyDescent="0.25">
      <c r="A152" s="3"/>
      <c r="B152" s="104" t="s">
        <v>676</v>
      </c>
      <c r="C152" s="3" t="s">
        <v>28</v>
      </c>
      <c r="D152" s="3">
        <v>5</v>
      </c>
      <c r="E152" s="3">
        <v>37</v>
      </c>
      <c r="F152" s="111">
        <f>D152/E152</f>
        <v>0.13513513513513514</v>
      </c>
      <c r="G152" s="3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3.5" x14ac:dyDescent="0.25">
      <c r="A153" s="3"/>
      <c r="B153" s="210" t="s">
        <v>671</v>
      </c>
      <c r="C153" s="210"/>
      <c r="D153" s="210"/>
      <c r="E153" s="210"/>
      <c r="F153" s="210"/>
      <c r="G153" s="21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25.5" x14ac:dyDescent="0.25">
      <c r="A154" s="3"/>
      <c r="B154" s="104" t="s">
        <v>677</v>
      </c>
      <c r="C154" s="3" t="s">
        <v>28</v>
      </c>
      <c r="D154" s="3">
        <v>12</v>
      </c>
      <c r="E154" s="3">
        <v>17</v>
      </c>
      <c r="F154" s="111">
        <f>E154/D154</f>
        <v>1.4166666666666667</v>
      </c>
      <c r="G154" s="3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3.5" x14ac:dyDescent="0.25">
      <c r="A155" s="3"/>
      <c r="B155" s="210" t="s">
        <v>672</v>
      </c>
      <c r="C155" s="210"/>
      <c r="D155" s="210"/>
      <c r="E155" s="210"/>
      <c r="F155" s="210"/>
      <c r="G155" s="21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</row>
    <row r="156" spans="1:21" ht="19.5" customHeight="1" x14ac:dyDescent="0.25">
      <c r="A156" s="3"/>
      <c r="B156" s="104" t="s">
        <v>321</v>
      </c>
      <c r="C156" s="3" t="s">
        <v>31</v>
      </c>
      <c r="D156" s="3">
        <v>67</v>
      </c>
      <c r="E156" s="3">
        <v>50</v>
      </c>
      <c r="F156" s="111">
        <f>E156/D156</f>
        <v>0.74626865671641796</v>
      </c>
      <c r="G156" s="3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</row>
    <row r="157" spans="1:21" ht="25.5" x14ac:dyDescent="0.25">
      <c r="A157" s="98" t="s">
        <v>80</v>
      </c>
      <c r="B157" s="102" t="s">
        <v>468</v>
      </c>
      <c r="C157" s="99"/>
      <c r="D157" s="99"/>
      <c r="E157" s="99"/>
      <c r="F157" s="103">
        <f>(300%+F159+F165)/5</f>
        <v>0.93254054054054047</v>
      </c>
      <c r="G157" s="95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</row>
    <row r="158" spans="1:21" ht="15" customHeight="1" x14ac:dyDescent="0.25">
      <c r="A158" s="3"/>
      <c r="B158" s="210" t="s">
        <v>678</v>
      </c>
      <c r="C158" s="210"/>
      <c r="D158" s="210"/>
      <c r="E158" s="210"/>
      <c r="F158" s="210"/>
      <c r="G158" s="21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</row>
    <row r="159" spans="1:21" ht="38.25" x14ac:dyDescent="0.25">
      <c r="A159" s="3"/>
      <c r="B159" s="104" t="s">
        <v>82</v>
      </c>
      <c r="C159" s="3" t="s">
        <v>31</v>
      </c>
      <c r="D159" s="3">
        <v>72</v>
      </c>
      <c r="E159" s="3">
        <v>75</v>
      </c>
      <c r="F159" s="111">
        <f>D159/E159</f>
        <v>0.96</v>
      </c>
      <c r="G159" s="3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</row>
    <row r="160" spans="1:21" ht="13.5" x14ac:dyDescent="0.25">
      <c r="A160" s="3"/>
      <c r="B160" s="210" t="s">
        <v>679</v>
      </c>
      <c r="C160" s="210"/>
      <c r="D160" s="210"/>
      <c r="E160" s="210"/>
      <c r="F160" s="210"/>
      <c r="G160" s="21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</row>
    <row r="161" spans="1:21" ht="15" customHeight="1" x14ac:dyDescent="0.25">
      <c r="A161" s="3"/>
      <c r="B161" s="104" t="s">
        <v>86</v>
      </c>
      <c r="C161" s="3" t="s">
        <v>28</v>
      </c>
      <c r="D161" s="3">
        <v>4</v>
      </c>
      <c r="E161" s="3">
        <v>4</v>
      </c>
      <c r="F161" s="111">
        <f>E161/D161</f>
        <v>1</v>
      </c>
      <c r="G161" s="3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  <row r="162" spans="1:21" ht="13.5" x14ac:dyDescent="0.25">
      <c r="A162" s="3"/>
      <c r="B162" s="210" t="s">
        <v>680</v>
      </c>
      <c r="C162" s="210"/>
      <c r="D162" s="210"/>
      <c r="E162" s="210"/>
      <c r="F162" s="210"/>
      <c r="G162" s="21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1:21" ht="25.5" x14ac:dyDescent="0.25">
      <c r="A163" s="3"/>
      <c r="B163" s="104" t="s">
        <v>682</v>
      </c>
      <c r="C163" s="3" t="s">
        <v>28</v>
      </c>
      <c r="D163" s="3">
        <v>3690</v>
      </c>
      <c r="E163" s="3">
        <v>3766</v>
      </c>
      <c r="F163" s="111">
        <f>E163/D163</f>
        <v>1.0205962059620597</v>
      </c>
      <c r="G163" s="3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</row>
    <row r="164" spans="1:21" ht="13.5" x14ac:dyDescent="0.25">
      <c r="A164" s="3"/>
      <c r="B164" s="210" t="s">
        <v>83</v>
      </c>
      <c r="C164" s="210"/>
      <c r="D164" s="210"/>
      <c r="E164" s="210"/>
      <c r="F164" s="210"/>
      <c r="G164" s="21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1:21" ht="25.5" customHeight="1" x14ac:dyDescent="0.25">
      <c r="A165" s="3"/>
      <c r="B165" s="104" t="s">
        <v>683</v>
      </c>
      <c r="C165" s="3" t="s">
        <v>31</v>
      </c>
      <c r="D165" s="3">
        <v>26</v>
      </c>
      <c r="E165" s="3">
        <v>37</v>
      </c>
      <c r="F165" s="111">
        <f>D165/E165</f>
        <v>0.70270270270270274</v>
      </c>
      <c r="G165" s="3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</row>
    <row r="166" spans="1:21" ht="13.5" x14ac:dyDescent="0.25">
      <c r="A166" s="3"/>
      <c r="B166" s="210" t="s">
        <v>84</v>
      </c>
      <c r="C166" s="210"/>
      <c r="D166" s="210"/>
      <c r="E166" s="210"/>
      <c r="F166" s="210"/>
      <c r="G166" s="21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29.25" customHeight="1" x14ac:dyDescent="0.25">
      <c r="A167" s="3"/>
      <c r="B167" s="104" t="s">
        <v>85</v>
      </c>
      <c r="C167" s="3" t="s">
        <v>28</v>
      </c>
      <c r="D167" s="3">
        <v>1</v>
      </c>
      <c r="E167" s="3">
        <v>1</v>
      </c>
      <c r="F167" s="111">
        <f>E167/D167</f>
        <v>1</v>
      </c>
      <c r="G167" s="3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25.5" x14ac:dyDescent="0.25">
      <c r="A168" s="98" t="s">
        <v>87</v>
      </c>
      <c r="B168" s="102" t="s">
        <v>469</v>
      </c>
      <c r="C168" s="99"/>
      <c r="D168" s="99"/>
      <c r="E168" s="99"/>
      <c r="F168" s="109">
        <f>(300%+F170+F178)/5</f>
        <v>0.91379999999999995</v>
      </c>
      <c r="G168" s="95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44.25" customHeight="1" x14ac:dyDescent="0.25">
      <c r="A169" s="3"/>
      <c r="B169" s="210" t="s">
        <v>692</v>
      </c>
      <c r="C169" s="210"/>
      <c r="D169" s="210"/>
      <c r="E169" s="210"/>
      <c r="F169" s="210"/>
      <c r="G169" s="21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</row>
    <row r="170" spans="1:21" ht="29.25" customHeight="1" x14ac:dyDescent="0.25">
      <c r="A170" s="3"/>
      <c r="B170" s="104" t="s">
        <v>453</v>
      </c>
      <c r="C170" s="3" t="s">
        <v>27</v>
      </c>
      <c r="D170" s="3">
        <v>100</v>
      </c>
      <c r="E170" s="3">
        <v>92.9</v>
      </c>
      <c r="F170" s="111">
        <f>E170/D170</f>
        <v>0.92900000000000005</v>
      </c>
      <c r="G170" s="3" t="s">
        <v>199</v>
      </c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1:21" ht="18" customHeight="1" x14ac:dyDescent="0.25">
      <c r="A171" s="3"/>
      <c r="B171" s="210" t="s">
        <v>693</v>
      </c>
      <c r="C171" s="210"/>
      <c r="D171" s="210"/>
      <c r="E171" s="210"/>
      <c r="F171" s="210"/>
      <c r="G171" s="21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</row>
    <row r="172" spans="1:21" ht="53.25" customHeight="1" x14ac:dyDescent="0.25">
      <c r="A172" s="3"/>
      <c r="B172" s="104" t="s">
        <v>694</v>
      </c>
      <c r="C172" s="3" t="s">
        <v>27</v>
      </c>
      <c r="D172" s="3">
        <v>100</v>
      </c>
      <c r="E172" s="3">
        <v>100</v>
      </c>
      <c r="F172" s="111">
        <f>E172/D172</f>
        <v>1</v>
      </c>
      <c r="G172" s="3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1:21" ht="13.5" x14ac:dyDescent="0.25">
      <c r="A173" s="3"/>
      <c r="B173" s="210" t="s">
        <v>695</v>
      </c>
      <c r="C173" s="210"/>
      <c r="D173" s="210"/>
      <c r="E173" s="210"/>
      <c r="F173" s="210"/>
      <c r="G173" s="21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1:21" ht="25.5" x14ac:dyDescent="0.25">
      <c r="A174" s="3"/>
      <c r="B174" s="104" t="s">
        <v>696</v>
      </c>
      <c r="C174" s="3" t="s">
        <v>27</v>
      </c>
      <c r="D174" s="3">
        <v>60</v>
      </c>
      <c r="E174" s="3">
        <v>60</v>
      </c>
      <c r="F174" s="111">
        <f>E174/D174</f>
        <v>1</v>
      </c>
      <c r="G174" s="3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1:21" ht="13.5" x14ac:dyDescent="0.25">
      <c r="A175" s="3"/>
      <c r="B175" s="210" t="s">
        <v>397</v>
      </c>
      <c r="C175" s="210"/>
      <c r="D175" s="210"/>
      <c r="E175" s="210"/>
      <c r="F175" s="210"/>
      <c r="G175" s="21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1:21" ht="63.75" x14ac:dyDescent="0.25">
      <c r="A176" s="3"/>
      <c r="B176" s="104" t="s">
        <v>697</v>
      </c>
      <c r="C176" s="3" t="s">
        <v>27</v>
      </c>
      <c r="D176" s="3">
        <v>100</v>
      </c>
      <c r="E176" s="3">
        <v>100</v>
      </c>
      <c r="F176" s="111">
        <f>E176/D176</f>
        <v>1</v>
      </c>
      <c r="G176" s="3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1:21" ht="15.75" customHeight="1" x14ac:dyDescent="0.25">
      <c r="A177" s="3"/>
      <c r="B177" s="210" t="s">
        <v>398</v>
      </c>
      <c r="C177" s="210"/>
      <c r="D177" s="210"/>
      <c r="E177" s="210"/>
      <c r="F177" s="210"/>
      <c r="G177" s="3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1:21" ht="21" customHeight="1" x14ac:dyDescent="0.25">
      <c r="A178" s="3"/>
      <c r="B178" s="104" t="s">
        <v>399</v>
      </c>
      <c r="C178" s="3" t="s">
        <v>27</v>
      </c>
      <c r="D178" s="3">
        <v>100</v>
      </c>
      <c r="E178" s="3">
        <v>64</v>
      </c>
      <c r="F178" s="111">
        <f>E178/D178</f>
        <v>0.64</v>
      </c>
      <c r="G178" s="3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1:21" ht="38.25" x14ac:dyDescent="0.25">
      <c r="A179" s="98" t="s">
        <v>179</v>
      </c>
      <c r="B179" s="102" t="s">
        <v>698</v>
      </c>
      <c r="C179" s="99"/>
      <c r="D179" s="99"/>
      <c r="E179" s="99"/>
      <c r="F179" s="109">
        <f>(400%)/4</f>
        <v>1</v>
      </c>
      <c r="G179" s="95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1:21" ht="26.25" customHeight="1" x14ac:dyDescent="0.25">
      <c r="A180" s="3"/>
      <c r="B180" s="210" t="s">
        <v>699</v>
      </c>
      <c r="C180" s="210"/>
      <c r="D180" s="210"/>
      <c r="E180" s="210"/>
      <c r="F180" s="210"/>
      <c r="G180" s="21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1:21" ht="70.5" customHeight="1" x14ac:dyDescent="0.25">
      <c r="A181" s="3"/>
      <c r="B181" s="104" t="s">
        <v>700</v>
      </c>
      <c r="C181" s="3" t="s">
        <v>27</v>
      </c>
      <c r="D181" s="3">
        <v>100</v>
      </c>
      <c r="E181" s="3">
        <v>100</v>
      </c>
      <c r="F181" s="111">
        <f>E181/D181</f>
        <v>1</v>
      </c>
      <c r="G181" s="3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1:21" ht="15" customHeight="1" x14ac:dyDescent="0.25">
      <c r="A182" s="3"/>
      <c r="B182" s="210" t="s">
        <v>701</v>
      </c>
      <c r="C182" s="210"/>
      <c r="D182" s="210"/>
      <c r="E182" s="210"/>
      <c r="F182" s="210"/>
      <c r="G182" s="21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25.5" x14ac:dyDescent="0.25">
      <c r="A183" s="3"/>
      <c r="B183" s="104" t="s">
        <v>400</v>
      </c>
      <c r="C183" s="3" t="s">
        <v>27</v>
      </c>
      <c r="D183" s="3">
        <v>100</v>
      </c>
      <c r="E183" s="3">
        <v>100</v>
      </c>
      <c r="F183" s="111">
        <f>E183/D183</f>
        <v>1</v>
      </c>
      <c r="G183" s="3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25.5" x14ac:dyDescent="0.25">
      <c r="A184" s="3"/>
      <c r="B184" s="104" t="s">
        <v>200</v>
      </c>
      <c r="C184" s="3" t="s">
        <v>28</v>
      </c>
      <c r="D184" s="3">
        <v>75</v>
      </c>
      <c r="E184" s="3">
        <v>102</v>
      </c>
      <c r="F184" s="111">
        <f>E184/D184</f>
        <v>1.36</v>
      </c>
      <c r="G184" s="3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25.5" x14ac:dyDescent="0.25">
      <c r="A185" s="3"/>
      <c r="B185" s="104" t="s">
        <v>282</v>
      </c>
      <c r="C185" s="3" t="s">
        <v>27</v>
      </c>
      <c r="D185" s="3">
        <v>100</v>
      </c>
      <c r="E185" s="3">
        <v>100</v>
      </c>
      <c r="F185" s="111">
        <f>E185/D185</f>
        <v>1</v>
      </c>
      <c r="G185" s="3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1:21" ht="63.75" x14ac:dyDescent="0.25">
      <c r="A186" s="98" t="s">
        <v>180</v>
      </c>
      <c r="B186" s="102" t="s">
        <v>470</v>
      </c>
      <c r="C186" s="99"/>
      <c r="D186" s="99"/>
      <c r="E186" s="99"/>
      <c r="F186" s="109">
        <f>(300%)/3</f>
        <v>1</v>
      </c>
      <c r="G186" s="95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1:21" ht="15.75" customHeight="1" x14ac:dyDescent="0.25">
      <c r="A187" s="3"/>
      <c r="B187" s="210" t="s">
        <v>401</v>
      </c>
      <c r="C187" s="210"/>
      <c r="D187" s="210"/>
      <c r="E187" s="210"/>
      <c r="F187" s="210"/>
      <c r="G187" s="21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  <row r="188" spans="1:21" ht="42" customHeight="1" x14ac:dyDescent="0.25">
      <c r="A188" s="3"/>
      <c r="B188" s="120" t="s">
        <v>402</v>
      </c>
      <c r="C188" s="3" t="s">
        <v>27</v>
      </c>
      <c r="D188" s="3">
        <v>100</v>
      </c>
      <c r="E188" s="3">
        <v>100</v>
      </c>
      <c r="F188" s="111">
        <f>E188/D188</f>
        <v>1</v>
      </c>
      <c r="G188" s="3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</row>
    <row r="189" spans="1:21" ht="29.25" customHeight="1" x14ac:dyDescent="0.25">
      <c r="A189" s="3"/>
      <c r="B189" s="210" t="s">
        <v>275</v>
      </c>
      <c r="C189" s="210"/>
      <c r="D189" s="210"/>
      <c r="E189" s="210"/>
      <c r="F189" s="210"/>
      <c r="G189" s="21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</row>
    <row r="190" spans="1:21" ht="28.5" customHeight="1" x14ac:dyDescent="0.25">
      <c r="A190" s="3"/>
      <c r="B190" s="104" t="s">
        <v>276</v>
      </c>
      <c r="C190" s="3" t="s">
        <v>28</v>
      </c>
      <c r="D190" s="3">
        <v>27</v>
      </c>
      <c r="E190" s="3">
        <v>28</v>
      </c>
      <c r="F190" s="111">
        <f>E190/D190</f>
        <v>1.037037037037037</v>
      </c>
      <c r="G190" s="3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</row>
    <row r="191" spans="1:21" ht="14.25" customHeight="1" x14ac:dyDescent="0.25">
      <c r="A191" s="3"/>
      <c r="B191" s="210" t="s">
        <v>277</v>
      </c>
      <c r="C191" s="210"/>
      <c r="D191" s="210"/>
      <c r="E191" s="210"/>
      <c r="F191" s="210"/>
      <c r="G191" s="21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</row>
    <row r="192" spans="1:21" ht="39.75" customHeight="1" x14ac:dyDescent="0.25">
      <c r="A192" s="3"/>
      <c r="B192" s="104" t="s">
        <v>403</v>
      </c>
      <c r="C192" s="3" t="s">
        <v>27</v>
      </c>
      <c r="D192" s="3">
        <v>100</v>
      </c>
      <c r="E192" s="3">
        <v>100</v>
      </c>
      <c r="F192" s="111">
        <f>E192/D192</f>
        <v>1</v>
      </c>
      <c r="G192" s="3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</row>
    <row r="193" spans="1:21" x14ac:dyDescent="0.25">
      <c r="A193" s="95" t="s">
        <v>54</v>
      </c>
      <c r="B193" s="102" t="s">
        <v>56</v>
      </c>
      <c r="C193" s="99"/>
      <c r="D193" s="99"/>
      <c r="E193" s="99"/>
      <c r="F193" s="109">
        <f xml:space="preserve"> (100%+F195)/2</f>
        <v>0.91049999999999998</v>
      </c>
      <c r="G193" s="95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</row>
    <row r="194" spans="1:21" ht="13.5" x14ac:dyDescent="0.25">
      <c r="A194" s="3"/>
      <c r="B194" s="210" t="s">
        <v>89</v>
      </c>
      <c r="C194" s="210"/>
      <c r="D194" s="210"/>
      <c r="E194" s="210"/>
      <c r="F194" s="210"/>
      <c r="G194" s="21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</row>
    <row r="195" spans="1:21" ht="28.5" customHeight="1" x14ac:dyDescent="0.25">
      <c r="A195" s="3"/>
      <c r="B195" s="104" t="s">
        <v>618</v>
      </c>
      <c r="C195" s="3" t="s">
        <v>27</v>
      </c>
      <c r="D195" s="96">
        <v>100</v>
      </c>
      <c r="E195" s="96">
        <v>82.1</v>
      </c>
      <c r="F195" s="111">
        <f>E195/D195</f>
        <v>0.82099999999999995</v>
      </c>
      <c r="G195" s="3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</row>
    <row r="196" spans="1:21" ht="38.25" x14ac:dyDescent="0.25">
      <c r="A196" s="3"/>
      <c r="B196" s="104" t="s">
        <v>345</v>
      </c>
      <c r="C196" s="3" t="s">
        <v>27</v>
      </c>
      <c r="D196" s="96">
        <v>0.52</v>
      </c>
      <c r="E196" s="96">
        <v>0.83</v>
      </c>
      <c r="F196" s="111">
        <f>E196/D196</f>
        <v>1.596153846153846</v>
      </c>
      <c r="G196" s="3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</row>
    <row r="197" spans="1:21" x14ac:dyDescent="0.25">
      <c r="A197" s="98" t="s">
        <v>90</v>
      </c>
      <c r="B197" s="102" t="s">
        <v>734</v>
      </c>
      <c r="C197" s="99"/>
      <c r="D197" s="99"/>
      <c r="E197" s="99"/>
      <c r="F197" s="109">
        <f>(600%+F199)/7</f>
        <v>0.9553571428571429</v>
      </c>
      <c r="G197" s="95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3.5" x14ac:dyDescent="0.25">
      <c r="A198" s="3"/>
      <c r="B198" s="210" t="s">
        <v>91</v>
      </c>
      <c r="C198" s="210"/>
      <c r="D198" s="210"/>
      <c r="E198" s="210"/>
      <c r="F198" s="210"/>
      <c r="G198" s="21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51" customHeight="1" x14ac:dyDescent="0.25">
      <c r="A199" s="3"/>
      <c r="B199" s="104" t="s">
        <v>616</v>
      </c>
      <c r="C199" s="3" t="s">
        <v>27</v>
      </c>
      <c r="D199" s="3">
        <v>100</v>
      </c>
      <c r="E199" s="3">
        <v>68.75</v>
      </c>
      <c r="F199" s="111">
        <f>E199/D199</f>
        <v>0.6875</v>
      </c>
      <c r="G199" s="3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25.5" x14ac:dyDescent="0.25">
      <c r="A200" s="3"/>
      <c r="B200" s="104" t="s">
        <v>92</v>
      </c>
      <c r="C200" s="3" t="s">
        <v>735</v>
      </c>
      <c r="D200" s="3">
        <v>1261.7</v>
      </c>
      <c r="E200" s="110">
        <v>1668.9</v>
      </c>
      <c r="F200" s="111">
        <f>E200/D200</f>
        <v>1.3227391614488389</v>
      </c>
      <c r="G200" s="3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25.5" x14ac:dyDescent="0.25">
      <c r="A201" s="3"/>
      <c r="B201" s="104" t="s">
        <v>93</v>
      </c>
      <c r="C201" s="3" t="s">
        <v>27</v>
      </c>
      <c r="D201" s="3">
        <v>17</v>
      </c>
      <c r="E201" s="96">
        <v>17</v>
      </c>
      <c r="F201" s="111">
        <f>E201/D201</f>
        <v>1</v>
      </c>
      <c r="G201" s="3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3.5" x14ac:dyDescent="0.25">
      <c r="A202" s="3"/>
      <c r="B202" s="210" t="s">
        <v>184</v>
      </c>
      <c r="C202" s="210"/>
      <c r="D202" s="210"/>
      <c r="E202" s="210"/>
      <c r="F202" s="210"/>
      <c r="G202" s="21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</row>
    <row r="203" spans="1:21" ht="38.25" x14ac:dyDescent="0.25">
      <c r="A203" s="3"/>
      <c r="B203" s="104" t="s">
        <v>94</v>
      </c>
      <c r="C203" s="3" t="s">
        <v>27</v>
      </c>
      <c r="D203" s="3">
        <v>100</v>
      </c>
      <c r="E203" s="3">
        <v>100</v>
      </c>
      <c r="F203" s="111">
        <f>E203/D203</f>
        <v>1</v>
      </c>
      <c r="G203" s="3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</row>
    <row r="204" spans="1:21" ht="51" x14ac:dyDescent="0.25">
      <c r="A204" s="3"/>
      <c r="B204" s="104" t="s">
        <v>185</v>
      </c>
      <c r="C204" s="3" t="s">
        <v>27</v>
      </c>
      <c r="D204" s="3">
        <v>56.5</v>
      </c>
      <c r="E204" s="3">
        <v>75.2</v>
      </c>
      <c r="F204" s="111">
        <f>E204/D204</f>
        <v>1.3309734513274336</v>
      </c>
      <c r="G204" s="3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</row>
    <row r="205" spans="1:21" ht="16.5" customHeight="1" x14ac:dyDescent="0.25">
      <c r="A205" s="3"/>
      <c r="B205" s="210" t="s">
        <v>95</v>
      </c>
      <c r="C205" s="210"/>
      <c r="D205" s="210"/>
      <c r="E205" s="210"/>
      <c r="F205" s="210"/>
      <c r="G205" s="21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</row>
    <row r="206" spans="1:21" ht="25.5" x14ac:dyDescent="0.25">
      <c r="A206" s="3"/>
      <c r="B206" s="104" t="s">
        <v>96</v>
      </c>
      <c r="C206" s="3" t="s">
        <v>27</v>
      </c>
      <c r="D206" s="3">
        <v>8.6</v>
      </c>
      <c r="E206" s="3" t="s">
        <v>163</v>
      </c>
      <c r="F206" s="111" t="s">
        <v>163</v>
      </c>
      <c r="G206" s="3" t="s">
        <v>617</v>
      </c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1:21" ht="13.5" x14ac:dyDescent="0.25">
      <c r="A207" s="3"/>
      <c r="B207" s="210" t="s">
        <v>346</v>
      </c>
      <c r="C207" s="210"/>
      <c r="D207" s="210"/>
      <c r="E207" s="210"/>
      <c r="F207" s="210"/>
      <c r="G207" s="21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</row>
    <row r="208" spans="1:21" ht="25.5" x14ac:dyDescent="0.25">
      <c r="A208" s="3"/>
      <c r="B208" s="104" t="s">
        <v>97</v>
      </c>
      <c r="C208" s="3" t="s">
        <v>31</v>
      </c>
      <c r="D208" s="96">
        <v>2500</v>
      </c>
      <c r="E208" s="3">
        <v>2500</v>
      </c>
      <c r="F208" s="111">
        <f>E208/D208</f>
        <v>1</v>
      </c>
      <c r="G208" s="3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</row>
    <row r="209" spans="1:21" ht="25.5" x14ac:dyDescent="0.25">
      <c r="A209" s="3"/>
      <c r="B209" s="104" t="s">
        <v>98</v>
      </c>
      <c r="C209" s="3" t="s">
        <v>27</v>
      </c>
      <c r="D209" s="3">
        <v>55</v>
      </c>
      <c r="E209" s="3">
        <v>55</v>
      </c>
      <c r="F209" s="111">
        <f>E209/D209</f>
        <v>1</v>
      </c>
      <c r="G209" s="3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1:21" ht="25.5" x14ac:dyDescent="0.25">
      <c r="A210" s="95" t="s">
        <v>57</v>
      </c>
      <c r="B210" s="102" t="s">
        <v>60</v>
      </c>
      <c r="C210" s="99"/>
      <c r="D210" s="99"/>
      <c r="E210" s="99"/>
      <c r="F210" s="109">
        <f>(F212)/1</f>
        <v>0</v>
      </c>
      <c r="G210" s="95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</row>
    <row r="211" spans="1:21" ht="13.5" x14ac:dyDescent="0.25">
      <c r="A211" s="90"/>
      <c r="B211" s="210" t="s">
        <v>99</v>
      </c>
      <c r="C211" s="210"/>
      <c r="D211" s="210"/>
      <c r="E211" s="210"/>
      <c r="F211" s="210"/>
      <c r="G211" s="21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</row>
    <row r="212" spans="1:21" ht="36.75" customHeight="1" x14ac:dyDescent="0.25">
      <c r="A212" s="90"/>
      <c r="B212" s="104" t="s">
        <v>366</v>
      </c>
      <c r="C212" s="3" t="s">
        <v>28</v>
      </c>
      <c r="D212" s="3">
        <v>13</v>
      </c>
      <c r="E212" s="3">
        <v>0</v>
      </c>
      <c r="F212" s="111">
        <f>E212/D212</f>
        <v>0</v>
      </c>
      <c r="G212" s="3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</row>
    <row r="213" spans="1:21" ht="25.5" x14ac:dyDescent="0.25">
      <c r="A213" s="98" t="s">
        <v>100</v>
      </c>
      <c r="B213" s="102" t="s">
        <v>473</v>
      </c>
      <c r="C213" s="99"/>
      <c r="D213" s="99"/>
      <c r="E213" s="99"/>
      <c r="F213" s="109">
        <f>(F216+F217+F221)/3</f>
        <v>0.1111111111111111</v>
      </c>
      <c r="G213" s="95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</row>
    <row r="214" spans="1:21" ht="13.5" x14ac:dyDescent="0.25">
      <c r="A214" s="90"/>
      <c r="B214" s="210" t="s">
        <v>723</v>
      </c>
      <c r="C214" s="210"/>
      <c r="D214" s="210"/>
      <c r="E214" s="210"/>
      <c r="F214" s="210"/>
      <c r="G214" s="21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</row>
    <row r="215" spans="1:21" ht="53.25" customHeight="1" x14ac:dyDescent="0.25">
      <c r="A215" s="90"/>
      <c r="B215" s="104" t="s">
        <v>725</v>
      </c>
      <c r="C215" s="3" t="s">
        <v>75</v>
      </c>
      <c r="D215" s="3" t="s">
        <v>163</v>
      </c>
      <c r="E215" s="3" t="s">
        <v>163</v>
      </c>
      <c r="F215" s="111" t="s">
        <v>163</v>
      </c>
      <c r="G215" s="3" t="s">
        <v>724</v>
      </c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</row>
    <row r="216" spans="1:21" ht="56.25" customHeight="1" x14ac:dyDescent="0.25">
      <c r="A216" s="90"/>
      <c r="B216" s="104" t="s">
        <v>726</v>
      </c>
      <c r="C216" s="3" t="s">
        <v>75</v>
      </c>
      <c r="D216" s="3">
        <v>13</v>
      </c>
      <c r="E216" s="3">
        <v>0</v>
      </c>
      <c r="F216" s="111">
        <f>E216/D216</f>
        <v>0</v>
      </c>
      <c r="G216" s="3" t="s">
        <v>727</v>
      </c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</row>
    <row r="217" spans="1:21" ht="40.5" customHeight="1" x14ac:dyDescent="0.25">
      <c r="A217" s="90"/>
      <c r="B217" s="104" t="s">
        <v>728</v>
      </c>
      <c r="C217" s="3" t="s">
        <v>75</v>
      </c>
      <c r="D217" s="3">
        <v>6</v>
      </c>
      <c r="E217" s="3">
        <v>2</v>
      </c>
      <c r="F217" s="111">
        <f>E217/D217</f>
        <v>0.33333333333333331</v>
      </c>
      <c r="G217" s="3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</row>
    <row r="218" spans="1:21" ht="31.5" customHeight="1" x14ac:dyDescent="0.25">
      <c r="A218" s="90"/>
      <c r="B218" s="210" t="s">
        <v>729</v>
      </c>
      <c r="C218" s="210"/>
      <c r="D218" s="210"/>
      <c r="E218" s="210"/>
      <c r="F218" s="210"/>
      <c r="G218" s="21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</row>
    <row r="219" spans="1:21" ht="38.25" x14ac:dyDescent="0.25">
      <c r="A219" s="90"/>
      <c r="B219" s="104" t="s">
        <v>274</v>
      </c>
      <c r="C219" s="3" t="s">
        <v>273</v>
      </c>
      <c r="D219" s="3">
        <v>0</v>
      </c>
      <c r="E219" s="3">
        <v>0</v>
      </c>
      <c r="F219" s="111" t="s">
        <v>163</v>
      </c>
      <c r="G219" s="3" t="s">
        <v>724</v>
      </c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</row>
    <row r="220" spans="1:21" ht="17.25" customHeight="1" x14ac:dyDescent="0.25">
      <c r="A220" s="90"/>
      <c r="B220" s="210" t="s">
        <v>488</v>
      </c>
      <c r="C220" s="210"/>
      <c r="D220" s="210"/>
      <c r="E220" s="210"/>
      <c r="F220" s="210"/>
      <c r="G220" s="21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</row>
    <row r="221" spans="1:21" ht="42" customHeight="1" x14ac:dyDescent="0.25">
      <c r="A221" s="90"/>
      <c r="B221" s="104" t="s">
        <v>344</v>
      </c>
      <c r="C221" s="3" t="s">
        <v>50</v>
      </c>
      <c r="D221" s="3">
        <v>4420</v>
      </c>
      <c r="E221" s="3">
        <v>0</v>
      </c>
      <c r="F221" s="111">
        <f>E221/D221</f>
        <v>0</v>
      </c>
      <c r="G221" s="3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</row>
    <row r="222" spans="1:21" ht="25.5" x14ac:dyDescent="0.25">
      <c r="A222" s="98" t="s">
        <v>101</v>
      </c>
      <c r="B222" s="102" t="s">
        <v>474</v>
      </c>
      <c r="C222" s="99"/>
      <c r="D222" s="99"/>
      <c r="E222" s="99"/>
      <c r="F222" s="109">
        <f>400%/4</f>
        <v>1</v>
      </c>
      <c r="G222" s="95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</row>
    <row r="223" spans="1:21" ht="13.5" x14ac:dyDescent="0.25">
      <c r="A223" s="90"/>
      <c r="B223" s="210" t="s">
        <v>255</v>
      </c>
      <c r="C223" s="210"/>
      <c r="D223" s="210"/>
      <c r="E223" s="210"/>
      <c r="F223" s="210"/>
      <c r="G223" s="21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</row>
    <row r="224" spans="1:21" ht="38.25" x14ac:dyDescent="0.25">
      <c r="A224" s="90"/>
      <c r="B224" s="104" t="s">
        <v>730</v>
      </c>
      <c r="C224" s="3" t="s">
        <v>27</v>
      </c>
      <c r="D224" s="3">
        <v>0</v>
      </c>
      <c r="E224" s="3">
        <v>0</v>
      </c>
      <c r="F224" s="111" t="s">
        <v>163</v>
      </c>
      <c r="G224" s="3" t="s">
        <v>724</v>
      </c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</row>
    <row r="225" spans="1:21" ht="28.5" customHeight="1" x14ac:dyDescent="0.25">
      <c r="A225" s="90"/>
      <c r="B225" s="104" t="s">
        <v>731</v>
      </c>
      <c r="C225" s="3" t="s">
        <v>27</v>
      </c>
      <c r="D225" s="3">
        <v>0</v>
      </c>
      <c r="E225" s="3">
        <v>0</v>
      </c>
      <c r="F225" s="111" t="s">
        <v>163</v>
      </c>
      <c r="G225" s="3" t="s">
        <v>724</v>
      </c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</row>
    <row r="226" spans="1:21" ht="13.5" x14ac:dyDescent="0.25">
      <c r="A226" s="90"/>
      <c r="B226" s="210" t="s">
        <v>104</v>
      </c>
      <c r="C226" s="210"/>
      <c r="D226" s="210"/>
      <c r="E226" s="210"/>
      <c r="F226" s="210"/>
      <c r="G226" s="21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</row>
    <row r="227" spans="1:21" ht="51" x14ac:dyDescent="0.25">
      <c r="A227" s="90"/>
      <c r="B227" s="104" t="s">
        <v>732</v>
      </c>
      <c r="C227" s="3" t="s">
        <v>102</v>
      </c>
      <c r="D227" s="3" t="s">
        <v>162</v>
      </c>
      <c r="E227" s="3" t="s">
        <v>162</v>
      </c>
      <c r="F227" s="111">
        <v>1</v>
      </c>
      <c r="G227" s="3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</row>
    <row r="228" spans="1:21" ht="13.5" x14ac:dyDescent="0.25">
      <c r="A228" s="90"/>
      <c r="B228" s="210" t="s">
        <v>105</v>
      </c>
      <c r="C228" s="210"/>
      <c r="D228" s="210"/>
      <c r="E228" s="210"/>
      <c r="F228" s="210"/>
      <c r="G228" s="21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</row>
    <row r="229" spans="1:21" ht="25.5" customHeight="1" x14ac:dyDescent="0.25">
      <c r="A229" s="90"/>
      <c r="B229" s="104" t="s">
        <v>103</v>
      </c>
      <c r="C229" s="3" t="s">
        <v>28</v>
      </c>
      <c r="D229" s="3">
        <v>0</v>
      </c>
      <c r="E229" s="3">
        <v>0</v>
      </c>
      <c r="F229" s="111" t="s">
        <v>163</v>
      </c>
      <c r="G229" s="3" t="s">
        <v>724</v>
      </c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x14ac:dyDescent="0.25">
      <c r="A230" s="95" t="s">
        <v>58</v>
      </c>
      <c r="B230" s="102" t="s">
        <v>61</v>
      </c>
      <c r="C230" s="99"/>
      <c r="D230" s="99"/>
      <c r="E230" s="99"/>
      <c r="F230" s="109">
        <f>(200%)/2</f>
        <v>1</v>
      </c>
      <c r="G230" s="95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4.25" customHeight="1" x14ac:dyDescent="0.25">
      <c r="A231" s="90"/>
      <c r="B231" s="210" t="s">
        <v>736</v>
      </c>
      <c r="C231" s="210"/>
      <c r="D231" s="210"/>
      <c r="E231" s="210"/>
      <c r="F231" s="210"/>
      <c r="G231" s="21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</row>
    <row r="232" spans="1:21" ht="95.25" customHeight="1" x14ac:dyDescent="0.25">
      <c r="A232" s="90"/>
      <c r="B232" s="104" t="s">
        <v>489</v>
      </c>
      <c r="C232" s="3" t="s">
        <v>106</v>
      </c>
      <c r="D232" s="3" t="s">
        <v>530</v>
      </c>
      <c r="E232" s="3" t="s">
        <v>530</v>
      </c>
      <c r="F232" s="111" t="s">
        <v>279</v>
      </c>
      <c r="G232" s="3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</row>
    <row r="233" spans="1:21" x14ac:dyDescent="0.25">
      <c r="A233" s="98" t="s">
        <v>107</v>
      </c>
      <c r="B233" s="102" t="s">
        <v>475</v>
      </c>
      <c r="C233" s="99"/>
      <c r="D233" s="99"/>
      <c r="E233" s="99"/>
      <c r="F233" s="109">
        <f>(400%)/4</f>
        <v>1</v>
      </c>
      <c r="G233" s="95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</row>
    <row r="234" spans="1:21" ht="13.5" x14ac:dyDescent="0.25">
      <c r="A234" s="90"/>
      <c r="B234" s="210" t="s">
        <v>280</v>
      </c>
      <c r="C234" s="210"/>
      <c r="D234" s="210"/>
      <c r="E234" s="210"/>
      <c r="F234" s="210"/>
      <c r="G234" s="21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</row>
    <row r="235" spans="1:21" ht="41.25" customHeight="1" x14ac:dyDescent="0.25">
      <c r="A235" s="90"/>
      <c r="B235" s="104" t="s">
        <v>281</v>
      </c>
      <c r="C235" s="3" t="s">
        <v>27</v>
      </c>
      <c r="D235" s="3">
        <v>33</v>
      </c>
      <c r="E235" s="3">
        <v>37.299999999999997</v>
      </c>
      <c r="F235" s="111">
        <f>E235/D235</f>
        <v>1.1303030303030301</v>
      </c>
      <c r="G235" s="3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</row>
    <row r="236" spans="1:21" ht="69" customHeight="1" x14ac:dyDescent="0.25">
      <c r="A236" s="90"/>
      <c r="B236" s="104" t="s">
        <v>533</v>
      </c>
      <c r="C236" s="3" t="s">
        <v>27</v>
      </c>
      <c r="D236" s="3">
        <v>29.8</v>
      </c>
      <c r="E236" s="3">
        <v>29.8</v>
      </c>
      <c r="F236" s="111">
        <f>E236/D236</f>
        <v>1</v>
      </c>
      <c r="G236" s="3" t="s">
        <v>534</v>
      </c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</row>
    <row r="237" spans="1:21" ht="15.75" customHeight="1" x14ac:dyDescent="0.25">
      <c r="A237" s="90"/>
      <c r="B237" s="210" t="s">
        <v>182</v>
      </c>
      <c r="C237" s="210"/>
      <c r="D237" s="210"/>
      <c r="E237" s="210"/>
      <c r="F237" s="210"/>
      <c r="G237" s="21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</row>
    <row r="238" spans="1:21" ht="15" x14ac:dyDescent="0.25">
      <c r="A238" s="90"/>
      <c r="B238" s="226" t="s">
        <v>531</v>
      </c>
      <c r="C238" s="227"/>
      <c r="D238" s="227"/>
      <c r="E238" s="227"/>
      <c r="F238" s="227"/>
      <c r="G238" s="228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5" customHeight="1" x14ac:dyDescent="0.25">
      <c r="A239" s="90"/>
      <c r="B239" s="210" t="s">
        <v>108</v>
      </c>
      <c r="C239" s="210"/>
      <c r="D239" s="210"/>
      <c r="E239" s="210"/>
      <c r="F239" s="210"/>
      <c r="G239" s="21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</row>
    <row r="240" spans="1:21" ht="45" customHeight="1" x14ac:dyDescent="0.25">
      <c r="A240" s="90"/>
      <c r="B240" s="104" t="s">
        <v>532</v>
      </c>
      <c r="C240" s="3" t="s">
        <v>110</v>
      </c>
      <c r="D240" s="3">
        <v>11.9</v>
      </c>
      <c r="E240" s="3">
        <v>11.9</v>
      </c>
      <c r="F240" s="111">
        <f>E240/D240</f>
        <v>1</v>
      </c>
      <c r="G240" s="3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5.75" customHeight="1" x14ac:dyDescent="0.25">
      <c r="A241" s="90"/>
      <c r="B241" s="104" t="s">
        <v>109</v>
      </c>
      <c r="C241" s="3" t="s">
        <v>110</v>
      </c>
      <c r="D241" s="3">
        <v>39.902999999999999</v>
      </c>
      <c r="E241" s="3">
        <v>39.902999999999999</v>
      </c>
      <c r="F241" s="111">
        <f>E241/D241</f>
        <v>1</v>
      </c>
      <c r="G241" s="3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51" x14ac:dyDescent="0.25">
      <c r="A242" s="98" t="s">
        <v>111</v>
      </c>
      <c r="B242" s="102" t="s">
        <v>536</v>
      </c>
      <c r="C242" s="99"/>
      <c r="D242" s="99"/>
      <c r="E242" s="99"/>
      <c r="F242" s="109">
        <f>(300%+F244)/4</f>
        <v>0.96439393939393936</v>
      </c>
      <c r="G242" s="95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</row>
    <row r="243" spans="1:21" ht="13.5" x14ac:dyDescent="0.25">
      <c r="A243" s="90"/>
      <c r="B243" s="210" t="s">
        <v>183</v>
      </c>
      <c r="C243" s="210"/>
      <c r="D243" s="210"/>
      <c r="E243" s="210"/>
      <c r="F243" s="210"/>
      <c r="G243" s="21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</row>
    <row r="244" spans="1:21" ht="54" customHeight="1" x14ac:dyDescent="0.25">
      <c r="A244" s="90"/>
      <c r="B244" s="104" t="s">
        <v>278</v>
      </c>
      <c r="C244" s="3" t="s">
        <v>27</v>
      </c>
      <c r="D244" s="3">
        <v>33</v>
      </c>
      <c r="E244" s="3">
        <v>28.3</v>
      </c>
      <c r="F244" s="111">
        <f>E244/D244</f>
        <v>0.85757575757575755</v>
      </c>
      <c r="G244" s="3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</row>
    <row r="245" spans="1:21" ht="17.25" customHeight="1" x14ac:dyDescent="0.25">
      <c r="A245" s="90"/>
      <c r="B245" s="210" t="s">
        <v>737</v>
      </c>
      <c r="C245" s="210"/>
      <c r="D245" s="210"/>
      <c r="E245" s="210"/>
      <c r="F245" s="210"/>
      <c r="G245" s="21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</row>
    <row r="246" spans="1:21" ht="42.75" customHeight="1" x14ac:dyDescent="0.25">
      <c r="A246" s="90"/>
      <c r="B246" s="104" t="s">
        <v>539</v>
      </c>
      <c r="C246" s="3" t="s">
        <v>27</v>
      </c>
      <c r="D246" s="3">
        <v>2</v>
      </c>
      <c r="E246" s="3">
        <v>2</v>
      </c>
      <c r="F246" s="111">
        <f>D246/E246</f>
        <v>1</v>
      </c>
      <c r="G246" s="3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</row>
    <row r="247" spans="1:21" ht="14.25" customHeight="1" x14ac:dyDescent="0.25">
      <c r="A247" s="90"/>
      <c r="B247" s="210" t="s">
        <v>113</v>
      </c>
      <c r="C247" s="210"/>
      <c r="D247" s="210"/>
      <c r="E247" s="210"/>
      <c r="F247" s="210"/>
      <c r="G247" s="21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</row>
    <row r="248" spans="1:21" ht="30" customHeight="1" x14ac:dyDescent="0.25">
      <c r="A248" s="90"/>
      <c r="B248" s="104" t="s">
        <v>112</v>
      </c>
      <c r="C248" s="3" t="s">
        <v>27</v>
      </c>
      <c r="D248" s="3">
        <v>2</v>
      </c>
      <c r="E248" s="3">
        <v>2</v>
      </c>
      <c r="F248" s="111">
        <f>E248/D248</f>
        <v>1</v>
      </c>
      <c r="G248" s="3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</row>
    <row r="249" spans="1:21" ht="42" customHeight="1" x14ac:dyDescent="0.25">
      <c r="A249" s="90"/>
      <c r="B249" s="104" t="s">
        <v>540</v>
      </c>
      <c r="C249" s="3" t="s">
        <v>27</v>
      </c>
      <c r="D249" s="3">
        <v>100</v>
      </c>
      <c r="E249" s="3">
        <v>100</v>
      </c>
      <c r="F249" s="111">
        <f>E249/D249</f>
        <v>1</v>
      </c>
      <c r="G249" s="3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25.5" x14ac:dyDescent="0.25">
      <c r="A250" s="95" t="s">
        <v>59</v>
      </c>
      <c r="B250" s="102" t="s">
        <v>63</v>
      </c>
      <c r="C250" s="99"/>
      <c r="D250" s="99"/>
      <c r="E250" s="99"/>
      <c r="F250" s="109">
        <f>(100%+F253+F254)/3</f>
        <v>0.92263299663299669</v>
      </c>
      <c r="G250" s="95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</row>
    <row r="251" spans="1:21" ht="28.5" customHeight="1" x14ac:dyDescent="0.25">
      <c r="A251" s="90"/>
      <c r="B251" s="210" t="s">
        <v>738</v>
      </c>
      <c r="C251" s="210"/>
      <c r="D251" s="210"/>
      <c r="E251" s="210"/>
      <c r="F251" s="210"/>
      <c r="G251" s="21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33.75" customHeight="1" x14ac:dyDescent="0.25">
      <c r="A252" s="90"/>
      <c r="B252" s="104" t="s">
        <v>687</v>
      </c>
      <c r="C252" s="3" t="s">
        <v>27</v>
      </c>
      <c r="D252" s="3">
        <v>100</v>
      </c>
      <c r="E252" s="3">
        <v>100</v>
      </c>
      <c r="F252" s="111">
        <f>E252/D252</f>
        <v>1</v>
      </c>
      <c r="G252" s="3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42.75" customHeight="1" x14ac:dyDescent="0.25">
      <c r="A253" s="90"/>
      <c r="B253" s="104" t="s">
        <v>688</v>
      </c>
      <c r="C253" s="3" t="s">
        <v>27</v>
      </c>
      <c r="D253" s="3">
        <v>59.4</v>
      </c>
      <c r="E253" s="3">
        <v>58.8</v>
      </c>
      <c r="F253" s="111">
        <f>E253/D253</f>
        <v>0.98989898989898983</v>
      </c>
      <c r="G253" s="3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</row>
    <row r="254" spans="1:21" ht="42" customHeight="1" x14ac:dyDescent="0.25">
      <c r="A254" s="90"/>
      <c r="B254" s="104" t="s">
        <v>487</v>
      </c>
      <c r="C254" s="3" t="s">
        <v>27</v>
      </c>
      <c r="D254" s="3">
        <v>100</v>
      </c>
      <c r="E254" s="3">
        <v>77.8</v>
      </c>
      <c r="F254" s="111">
        <f>E254/D254</f>
        <v>0.77800000000000002</v>
      </c>
      <c r="G254" s="3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</row>
    <row r="255" spans="1:21" x14ac:dyDescent="0.25">
      <c r="A255" s="98" t="s">
        <v>114</v>
      </c>
      <c r="B255" s="102" t="s">
        <v>739</v>
      </c>
      <c r="C255" s="99"/>
      <c r="D255" s="99"/>
      <c r="E255" s="99"/>
      <c r="F255" s="109">
        <f>(300%+F257)/4</f>
        <v>0.95</v>
      </c>
      <c r="G255" s="95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</row>
    <row r="256" spans="1:21" ht="13.5" x14ac:dyDescent="0.25">
      <c r="A256" s="90"/>
      <c r="B256" s="210" t="s">
        <v>515</v>
      </c>
      <c r="C256" s="210"/>
      <c r="D256" s="210"/>
      <c r="E256" s="210"/>
      <c r="F256" s="210"/>
      <c r="G256" s="21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</row>
    <row r="257" spans="1:21" ht="38.25" x14ac:dyDescent="0.25">
      <c r="A257" s="90"/>
      <c r="B257" s="104" t="s">
        <v>516</v>
      </c>
      <c r="C257" s="3" t="s">
        <v>27</v>
      </c>
      <c r="D257" s="3">
        <v>100</v>
      </c>
      <c r="E257" s="3">
        <v>80</v>
      </c>
      <c r="F257" s="111">
        <f>E257/D257</f>
        <v>0.8</v>
      </c>
      <c r="G257" s="3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</row>
    <row r="258" spans="1:21" ht="14.25" customHeight="1" x14ac:dyDescent="0.25">
      <c r="A258" s="90"/>
      <c r="B258" s="210" t="s">
        <v>517</v>
      </c>
      <c r="C258" s="210"/>
      <c r="D258" s="210"/>
      <c r="E258" s="210"/>
      <c r="F258" s="210"/>
      <c r="G258" s="21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</row>
    <row r="259" spans="1:21" ht="27" customHeight="1" x14ac:dyDescent="0.25">
      <c r="A259" s="90"/>
      <c r="B259" s="104" t="s">
        <v>264</v>
      </c>
      <c r="C259" s="3" t="s">
        <v>28</v>
      </c>
      <c r="D259" s="3">
        <v>714</v>
      </c>
      <c r="E259" s="3">
        <v>714</v>
      </c>
      <c r="F259" s="111">
        <f>E259/D259</f>
        <v>1</v>
      </c>
      <c r="G259" s="3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</row>
    <row r="260" spans="1:21" ht="15" customHeight="1" x14ac:dyDescent="0.25">
      <c r="A260" s="90"/>
      <c r="B260" s="210" t="s">
        <v>116</v>
      </c>
      <c r="C260" s="210"/>
      <c r="D260" s="210"/>
      <c r="E260" s="210"/>
      <c r="F260" s="210"/>
      <c r="G260" s="21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6.5" customHeight="1" x14ac:dyDescent="0.25">
      <c r="A261" s="90"/>
      <c r="B261" s="104" t="s">
        <v>115</v>
      </c>
      <c r="C261" s="3" t="s">
        <v>520</v>
      </c>
      <c r="D261" s="3">
        <v>1</v>
      </c>
      <c r="E261" s="3">
        <v>1</v>
      </c>
      <c r="F261" s="111">
        <f>E261/D261</f>
        <v>1</v>
      </c>
      <c r="G261" s="3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</row>
    <row r="262" spans="1:21" ht="14.25" customHeight="1" x14ac:dyDescent="0.25">
      <c r="A262" s="90"/>
      <c r="B262" s="210" t="s">
        <v>518</v>
      </c>
      <c r="C262" s="210"/>
      <c r="D262" s="210"/>
      <c r="E262" s="210"/>
      <c r="F262" s="210"/>
      <c r="G262" s="21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27" customHeight="1" x14ac:dyDescent="0.25">
      <c r="A263" s="90"/>
      <c r="B263" s="104" t="s">
        <v>519</v>
      </c>
      <c r="C263" s="3" t="s">
        <v>520</v>
      </c>
      <c r="D263" s="3">
        <v>1</v>
      </c>
      <c r="E263" s="3">
        <v>1</v>
      </c>
      <c r="F263" s="111">
        <v>1</v>
      </c>
      <c r="G263" s="3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x14ac:dyDescent="0.25">
      <c r="A264" s="98" t="s">
        <v>117</v>
      </c>
      <c r="B264" s="102" t="s">
        <v>522</v>
      </c>
      <c r="C264" s="99"/>
      <c r="D264" s="99"/>
      <c r="E264" s="99"/>
      <c r="F264" s="109">
        <f>(300%+F272)/4</f>
        <v>0.99137931034482762</v>
      </c>
      <c r="G264" s="95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</row>
    <row r="265" spans="1:21" ht="13.5" x14ac:dyDescent="0.25">
      <c r="A265" s="90"/>
      <c r="B265" s="210" t="s">
        <v>322</v>
      </c>
      <c r="C265" s="210"/>
      <c r="D265" s="210"/>
      <c r="E265" s="210"/>
      <c r="F265" s="210"/>
      <c r="G265" s="21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</row>
    <row r="266" spans="1:21" ht="25.5" x14ac:dyDescent="0.25">
      <c r="A266" s="90"/>
      <c r="B266" s="104" t="s">
        <v>323</v>
      </c>
      <c r="C266" s="3" t="s">
        <v>324</v>
      </c>
      <c r="D266" s="110">
        <v>1</v>
      </c>
      <c r="E266" s="110">
        <v>1</v>
      </c>
      <c r="F266" s="111">
        <f>E266/D266</f>
        <v>1</v>
      </c>
      <c r="G266" s="3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</row>
    <row r="267" spans="1:21" ht="13.5" x14ac:dyDescent="0.25">
      <c r="A267" s="90"/>
      <c r="B267" s="210" t="s">
        <v>525</v>
      </c>
      <c r="C267" s="210"/>
      <c r="D267" s="210"/>
      <c r="E267" s="210"/>
      <c r="F267" s="210"/>
      <c r="G267" s="21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</row>
    <row r="268" spans="1:21" ht="27.75" customHeight="1" x14ac:dyDescent="0.25">
      <c r="A268" s="90"/>
      <c r="B268" s="104" t="s">
        <v>526</v>
      </c>
      <c r="C268" s="3" t="s">
        <v>27</v>
      </c>
      <c r="D268" s="3">
        <v>100</v>
      </c>
      <c r="E268" s="3">
        <v>100</v>
      </c>
      <c r="F268" s="111">
        <f>E268/D268</f>
        <v>1</v>
      </c>
      <c r="G268" s="3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</row>
    <row r="269" spans="1:21" ht="13.5" x14ac:dyDescent="0.25">
      <c r="A269" s="90"/>
      <c r="B269" s="210" t="s">
        <v>325</v>
      </c>
      <c r="C269" s="210"/>
      <c r="D269" s="210"/>
      <c r="E269" s="210"/>
      <c r="F269" s="210"/>
      <c r="G269" s="21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</row>
    <row r="270" spans="1:21" ht="53.25" customHeight="1" x14ac:dyDescent="0.25">
      <c r="A270" s="90"/>
      <c r="B270" s="104" t="s">
        <v>486</v>
      </c>
      <c r="C270" s="3" t="s">
        <v>27</v>
      </c>
      <c r="D270" s="3">
        <v>100</v>
      </c>
      <c r="E270" s="3">
        <v>100</v>
      </c>
      <c r="F270" s="111">
        <f>E270/D270</f>
        <v>1</v>
      </c>
      <c r="G270" s="3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</row>
    <row r="271" spans="1:21" ht="15" customHeight="1" x14ac:dyDescent="0.25">
      <c r="A271" s="90"/>
      <c r="B271" s="210" t="s">
        <v>740</v>
      </c>
      <c r="C271" s="210"/>
      <c r="D271" s="210"/>
      <c r="E271" s="210"/>
      <c r="F271" s="210"/>
      <c r="G271" s="21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</row>
    <row r="272" spans="1:21" ht="42.75" customHeight="1" x14ac:dyDescent="0.25">
      <c r="A272" s="90"/>
      <c r="B272" s="104" t="s">
        <v>527</v>
      </c>
      <c r="C272" s="3" t="s">
        <v>110</v>
      </c>
      <c r="D272" s="3">
        <v>17.399999999999999</v>
      </c>
      <c r="E272" s="3">
        <v>16.8</v>
      </c>
      <c r="F272" s="111">
        <f>E272/D272</f>
        <v>0.9655172413793105</v>
      </c>
      <c r="G272" s="3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</row>
    <row r="273" spans="1:21" ht="25.5" x14ac:dyDescent="0.25">
      <c r="A273" s="98" t="s">
        <v>118</v>
      </c>
      <c r="B273" s="102" t="s">
        <v>689</v>
      </c>
      <c r="C273" s="99"/>
      <c r="D273" s="99"/>
      <c r="E273" s="99"/>
      <c r="F273" s="109">
        <f>(300%+F275+F281)/5</f>
        <v>0.92386666666666672</v>
      </c>
      <c r="G273" s="95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</row>
    <row r="274" spans="1:21" ht="13.5" x14ac:dyDescent="0.25">
      <c r="A274" s="90"/>
      <c r="B274" s="210" t="s">
        <v>421</v>
      </c>
      <c r="C274" s="210"/>
      <c r="D274" s="210"/>
      <c r="E274" s="210"/>
      <c r="F274" s="210"/>
      <c r="G274" s="21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</row>
    <row r="275" spans="1:21" ht="51" x14ac:dyDescent="0.25">
      <c r="A275" s="104"/>
      <c r="B275" s="104" t="s">
        <v>684</v>
      </c>
      <c r="C275" s="3" t="s">
        <v>27</v>
      </c>
      <c r="D275" s="3">
        <v>100</v>
      </c>
      <c r="E275" s="3">
        <v>78.599999999999994</v>
      </c>
      <c r="F275" s="111">
        <f>E275/D275</f>
        <v>0.78599999999999992</v>
      </c>
      <c r="G275" s="3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</row>
    <row r="276" spans="1:21" ht="68.25" customHeight="1" x14ac:dyDescent="0.25">
      <c r="A276" s="104"/>
      <c r="B276" s="104" t="s">
        <v>485</v>
      </c>
      <c r="C276" s="3" t="s">
        <v>27</v>
      </c>
      <c r="D276" s="3">
        <v>100</v>
      </c>
      <c r="E276" s="3">
        <v>100</v>
      </c>
      <c r="F276" s="111">
        <f>E276/D276</f>
        <v>1</v>
      </c>
      <c r="G276" s="3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5.75" customHeight="1" x14ac:dyDescent="0.25">
      <c r="A277" s="104"/>
      <c r="B277" s="210" t="s">
        <v>741</v>
      </c>
      <c r="C277" s="210"/>
      <c r="D277" s="210"/>
      <c r="E277" s="210"/>
      <c r="F277" s="210"/>
      <c r="G277" s="21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</row>
    <row r="278" spans="1:21" ht="46.5" customHeight="1" x14ac:dyDescent="0.25">
      <c r="A278" s="104"/>
      <c r="B278" s="104" t="s">
        <v>422</v>
      </c>
      <c r="C278" s="3" t="s">
        <v>27</v>
      </c>
      <c r="D278" s="113" t="s">
        <v>177</v>
      </c>
      <c r="E278" s="3">
        <v>100</v>
      </c>
      <c r="F278" s="111">
        <f>E278/D278</f>
        <v>1</v>
      </c>
      <c r="G278" s="3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</row>
    <row r="279" spans="1:21" ht="38.25" x14ac:dyDescent="0.25">
      <c r="A279" s="104"/>
      <c r="B279" s="104" t="s">
        <v>423</v>
      </c>
      <c r="C279" s="3" t="s">
        <v>27</v>
      </c>
      <c r="D279" s="113" t="s">
        <v>177</v>
      </c>
      <c r="E279" s="3">
        <v>100</v>
      </c>
      <c r="F279" s="111">
        <f>E279/D279</f>
        <v>1</v>
      </c>
      <c r="G279" s="3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</row>
    <row r="280" spans="1:21" ht="17.25" customHeight="1" x14ac:dyDescent="0.25">
      <c r="A280" s="104"/>
      <c r="B280" s="210" t="s">
        <v>742</v>
      </c>
      <c r="C280" s="210"/>
      <c r="D280" s="210"/>
      <c r="E280" s="210"/>
      <c r="F280" s="210"/>
      <c r="G280" s="21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</row>
    <row r="281" spans="1:21" ht="39" customHeight="1" x14ac:dyDescent="0.25">
      <c r="A281" s="104"/>
      <c r="B281" s="104" t="s">
        <v>424</v>
      </c>
      <c r="C281" s="3" t="s">
        <v>425</v>
      </c>
      <c r="D281" s="113" t="s">
        <v>685</v>
      </c>
      <c r="E281" s="3">
        <v>5</v>
      </c>
      <c r="F281" s="111">
        <f>E281/D281</f>
        <v>0.83333333333333337</v>
      </c>
      <c r="G281" s="3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</row>
    <row r="282" spans="1:21" x14ac:dyDescent="0.25">
      <c r="A282" s="95" t="s">
        <v>62</v>
      </c>
      <c r="B282" s="102" t="s">
        <v>65</v>
      </c>
      <c r="C282" s="99"/>
      <c r="D282" s="99"/>
      <c r="E282" s="99"/>
      <c r="F282" s="109">
        <v>1</v>
      </c>
      <c r="G282" s="95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</row>
    <row r="283" spans="1:21" ht="16.5" customHeight="1" x14ac:dyDescent="0.25">
      <c r="A283" s="104"/>
      <c r="B283" s="210" t="s">
        <v>436</v>
      </c>
      <c r="C283" s="210"/>
      <c r="D283" s="210"/>
      <c r="E283" s="210"/>
      <c r="F283" s="210"/>
      <c r="G283" s="21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</row>
    <row r="284" spans="1:21" ht="28.5" customHeight="1" x14ac:dyDescent="0.25">
      <c r="A284" s="90"/>
      <c r="B284" s="104" t="s">
        <v>666</v>
      </c>
      <c r="C284" s="3" t="s">
        <v>27</v>
      </c>
      <c r="D284" s="3">
        <v>4</v>
      </c>
      <c r="E284" s="3">
        <v>6</v>
      </c>
      <c r="F284" s="111">
        <f>E284/D284</f>
        <v>1.5</v>
      </c>
      <c r="G284" s="3" t="s">
        <v>667</v>
      </c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</row>
    <row r="285" spans="1:21" ht="25.5" x14ac:dyDescent="0.25">
      <c r="A285" s="98" t="s">
        <v>120</v>
      </c>
      <c r="B285" s="102" t="s">
        <v>119</v>
      </c>
      <c r="C285" s="99"/>
      <c r="D285" s="99"/>
      <c r="E285" s="99"/>
      <c r="F285" s="109">
        <f>(400%+F289+F291+F293+F295+F296)/9</f>
        <v>0.98937122898232155</v>
      </c>
      <c r="G285" s="95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</row>
    <row r="286" spans="1:21" ht="15.75" customHeight="1" x14ac:dyDescent="0.25">
      <c r="A286" s="90"/>
      <c r="B286" s="210" t="s">
        <v>743</v>
      </c>
      <c r="C286" s="210"/>
      <c r="D286" s="210"/>
      <c r="E286" s="210"/>
      <c r="F286" s="210"/>
      <c r="G286" s="21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</row>
    <row r="287" spans="1:21" ht="38.25" x14ac:dyDescent="0.25">
      <c r="A287" s="104"/>
      <c r="B287" s="104" t="s">
        <v>121</v>
      </c>
      <c r="C287" s="3" t="s">
        <v>27</v>
      </c>
      <c r="D287" s="3">
        <v>2.5999999999999999E-2</v>
      </c>
      <c r="E287" s="3">
        <v>2.5999999999999999E-2</v>
      </c>
      <c r="F287" s="111">
        <f>E287/D287</f>
        <v>1</v>
      </c>
      <c r="G287" s="3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</row>
    <row r="288" spans="1:21" ht="15.75" customHeight="1" x14ac:dyDescent="0.25">
      <c r="A288" s="104"/>
      <c r="B288" s="211" t="s">
        <v>435</v>
      </c>
      <c r="C288" s="214"/>
      <c r="D288" s="214"/>
      <c r="E288" s="214"/>
      <c r="F288" s="214"/>
      <c r="G288" s="215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</row>
    <row r="289" spans="1:21" ht="24" customHeight="1" x14ac:dyDescent="0.25">
      <c r="A289" s="104"/>
      <c r="B289" s="104" t="s">
        <v>134</v>
      </c>
      <c r="C289" s="3" t="s">
        <v>122</v>
      </c>
      <c r="D289" s="3">
        <v>977.13</v>
      </c>
      <c r="E289" s="3">
        <v>1000.4</v>
      </c>
      <c r="F289" s="111">
        <f>D289/E289</f>
        <v>0.9767393042782887</v>
      </c>
      <c r="G289" s="3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</row>
    <row r="290" spans="1:21" ht="26.25" customHeight="1" x14ac:dyDescent="0.25">
      <c r="A290" s="104"/>
      <c r="B290" s="104" t="s">
        <v>123</v>
      </c>
      <c r="C290" s="3" t="s">
        <v>124</v>
      </c>
      <c r="D290" s="3">
        <v>0.28000000000000003</v>
      </c>
      <c r="E290" s="3">
        <v>0.28000000000000003</v>
      </c>
      <c r="F290" s="111">
        <f t="shared" ref="F290:F295" si="4">D290/E290</f>
        <v>1</v>
      </c>
      <c r="G290" s="3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</row>
    <row r="291" spans="1:21" ht="25.5" x14ac:dyDescent="0.25">
      <c r="A291" s="104"/>
      <c r="B291" s="104" t="s">
        <v>125</v>
      </c>
      <c r="C291" s="3" t="s">
        <v>126</v>
      </c>
      <c r="D291" s="3">
        <v>27.62</v>
      </c>
      <c r="E291" s="3">
        <v>28.7</v>
      </c>
      <c r="F291" s="111">
        <f t="shared" si="4"/>
        <v>0.96236933797909419</v>
      </c>
      <c r="G291" s="3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</row>
    <row r="292" spans="1:21" ht="26.25" customHeight="1" x14ac:dyDescent="0.25">
      <c r="A292" s="104"/>
      <c r="B292" s="104" t="s">
        <v>127</v>
      </c>
      <c r="C292" s="3" t="s">
        <v>126</v>
      </c>
      <c r="D292" s="110">
        <v>48.01</v>
      </c>
      <c r="E292" s="110">
        <v>38.78</v>
      </c>
      <c r="F292" s="111">
        <f t="shared" si="4"/>
        <v>1.2380092831356369</v>
      </c>
      <c r="G292" s="3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</row>
    <row r="293" spans="1:21" ht="25.5" x14ac:dyDescent="0.25">
      <c r="A293" s="104"/>
      <c r="B293" s="104" t="s">
        <v>128</v>
      </c>
      <c r="C293" s="3" t="s">
        <v>129</v>
      </c>
      <c r="D293" s="3">
        <v>151.47999999999999</v>
      </c>
      <c r="E293" s="3">
        <v>153.69999999999999</v>
      </c>
      <c r="F293" s="111">
        <f t="shared" si="4"/>
        <v>0.9855562784645413</v>
      </c>
      <c r="G293" s="3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</row>
    <row r="294" spans="1:21" ht="27" customHeight="1" x14ac:dyDescent="0.25">
      <c r="A294" s="104"/>
      <c r="B294" s="104" t="s">
        <v>130</v>
      </c>
      <c r="C294" s="3" t="s">
        <v>124</v>
      </c>
      <c r="D294" s="3">
        <v>0.19</v>
      </c>
      <c r="E294" s="3">
        <v>0.19</v>
      </c>
      <c r="F294" s="111">
        <f>D294/E294</f>
        <v>1</v>
      </c>
      <c r="G294" s="3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</row>
    <row r="295" spans="1:21" ht="27" customHeight="1" x14ac:dyDescent="0.25">
      <c r="A295" s="104"/>
      <c r="B295" s="104" t="s">
        <v>131</v>
      </c>
      <c r="C295" s="3" t="s">
        <v>132</v>
      </c>
      <c r="D295" s="3">
        <v>0.67</v>
      </c>
      <c r="E295" s="3">
        <v>0.68</v>
      </c>
      <c r="F295" s="111">
        <f t="shared" si="4"/>
        <v>0.98529411764705876</v>
      </c>
      <c r="G295" s="3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</row>
    <row r="296" spans="1:21" ht="27" customHeight="1" x14ac:dyDescent="0.25">
      <c r="A296" s="104"/>
      <c r="B296" s="104" t="s">
        <v>133</v>
      </c>
      <c r="C296" s="3" t="s">
        <v>132</v>
      </c>
      <c r="D296" s="3">
        <v>1.77</v>
      </c>
      <c r="E296" s="3">
        <v>1.78</v>
      </c>
      <c r="F296" s="111">
        <f>D296/E296</f>
        <v>0.9943820224719101</v>
      </c>
      <c r="G296" s="3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</row>
    <row r="297" spans="1:21" ht="25.5" x14ac:dyDescent="0.25">
      <c r="A297" s="95" t="s">
        <v>64</v>
      </c>
      <c r="B297" s="102" t="s">
        <v>67</v>
      </c>
      <c r="C297" s="99"/>
      <c r="D297" s="99"/>
      <c r="E297" s="99"/>
      <c r="F297" s="109">
        <f>(200%)/2</f>
        <v>1</v>
      </c>
      <c r="G297" s="95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</row>
    <row r="298" spans="1:21" ht="27.75" customHeight="1" x14ac:dyDescent="0.25">
      <c r="A298" s="90"/>
      <c r="B298" s="210" t="s">
        <v>349</v>
      </c>
      <c r="C298" s="210"/>
      <c r="D298" s="210"/>
      <c r="E298" s="210"/>
      <c r="F298" s="210"/>
      <c r="G298" s="21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</row>
    <row r="299" spans="1:21" ht="40.5" customHeight="1" x14ac:dyDescent="0.25">
      <c r="A299" s="90"/>
      <c r="B299" s="104" t="s">
        <v>248</v>
      </c>
      <c r="C299" s="3" t="s">
        <v>27</v>
      </c>
      <c r="D299" s="3">
        <v>6.4</v>
      </c>
      <c r="E299" s="3">
        <v>6.6</v>
      </c>
      <c r="F299" s="111">
        <f>E299/D299</f>
        <v>1.0312499999999998</v>
      </c>
      <c r="G299" s="3" t="s">
        <v>636</v>
      </c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</row>
    <row r="300" spans="1:21" ht="13.5" x14ac:dyDescent="0.25">
      <c r="A300" s="90"/>
      <c r="B300" s="210" t="s">
        <v>350</v>
      </c>
      <c r="C300" s="210"/>
      <c r="D300" s="210"/>
      <c r="E300" s="210"/>
      <c r="F300" s="210"/>
      <c r="G300" s="21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</row>
    <row r="301" spans="1:21" ht="16.5" customHeight="1" x14ac:dyDescent="0.25">
      <c r="A301" s="90"/>
      <c r="B301" s="104" t="s">
        <v>351</v>
      </c>
      <c r="C301" s="3" t="s">
        <v>135</v>
      </c>
      <c r="D301" s="3">
        <v>0</v>
      </c>
      <c r="E301" s="3">
        <v>0</v>
      </c>
      <c r="F301" s="111">
        <v>1</v>
      </c>
      <c r="G301" s="3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</row>
    <row r="302" spans="1:21" ht="25.5" x14ac:dyDescent="0.25">
      <c r="A302" s="98" t="s">
        <v>136</v>
      </c>
      <c r="B302" s="102" t="s">
        <v>478</v>
      </c>
      <c r="C302" s="99"/>
      <c r="D302" s="99"/>
      <c r="E302" s="99"/>
      <c r="F302" s="109">
        <f>(600%)/6</f>
        <v>1</v>
      </c>
      <c r="G302" s="95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</row>
    <row r="303" spans="1:21" ht="16.5" customHeight="1" x14ac:dyDescent="0.25">
      <c r="A303" s="90"/>
      <c r="B303" s="210" t="s">
        <v>477</v>
      </c>
      <c r="C303" s="210"/>
      <c r="D303" s="210"/>
      <c r="E303" s="210"/>
      <c r="F303" s="210"/>
      <c r="G303" s="21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</row>
    <row r="304" spans="1:21" ht="42" customHeight="1" x14ac:dyDescent="0.25">
      <c r="A304" s="90"/>
      <c r="B304" s="104" t="s">
        <v>348</v>
      </c>
      <c r="C304" s="3" t="s">
        <v>28</v>
      </c>
      <c r="D304" s="3">
        <v>27</v>
      </c>
      <c r="E304" s="3">
        <v>27</v>
      </c>
      <c r="F304" s="111">
        <f>E304/D304</f>
        <v>1</v>
      </c>
      <c r="G304" s="3" t="s">
        <v>637</v>
      </c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</row>
    <row r="305" spans="1:21" ht="27" customHeight="1" x14ac:dyDescent="0.25">
      <c r="A305" s="90"/>
      <c r="B305" s="104" t="s">
        <v>249</v>
      </c>
      <c r="C305" s="3" t="s">
        <v>27</v>
      </c>
      <c r="D305" s="3">
        <v>83.3</v>
      </c>
      <c r="E305" s="3">
        <v>83.4</v>
      </c>
      <c r="F305" s="111">
        <f>E305/D305</f>
        <v>1.0012004801920769</v>
      </c>
      <c r="G305" s="3" t="s">
        <v>638</v>
      </c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</row>
    <row r="306" spans="1:21" ht="15" customHeight="1" x14ac:dyDescent="0.25">
      <c r="A306" s="90"/>
      <c r="B306" s="210" t="s">
        <v>251</v>
      </c>
      <c r="C306" s="210"/>
      <c r="D306" s="210"/>
      <c r="E306" s="210"/>
      <c r="F306" s="210"/>
      <c r="G306" s="21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</row>
    <row r="307" spans="1:21" ht="38.25" x14ac:dyDescent="0.25">
      <c r="A307" s="90"/>
      <c r="B307" s="104" t="s">
        <v>250</v>
      </c>
      <c r="C307" s="3" t="s">
        <v>27</v>
      </c>
      <c r="D307" s="3">
        <v>100</v>
      </c>
      <c r="E307" s="3">
        <v>100</v>
      </c>
      <c r="F307" s="111">
        <f>E307/D307</f>
        <v>1</v>
      </c>
      <c r="G307" s="3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</row>
    <row r="308" spans="1:21" ht="16.5" customHeight="1" x14ac:dyDescent="0.25">
      <c r="A308" s="90"/>
      <c r="B308" s="210" t="s">
        <v>137</v>
      </c>
      <c r="C308" s="210"/>
      <c r="D308" s="210"/>
      <c r="E308" s="210"/>
      <c r="F308" s="210"/>
      <c r="G308" s="21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</row>
    <row r="309" spans="1:21" ht="25.5" x14ac:dyDescent="0.25">
      <c r="A309" s="90"/>
      <c r="B309" s="104" t="s">
        <v>252</v>
      </c>
      <c r="C309" s="3" t="s">
        <v>28</v>
      </c>
      <c r="D309" s="3">
        <v>13</v>
      </c>
      <c r="E309" s="3">
        <v>13</v>
      </c>
      <c r="F309" s="111">
        <f>E309/D309</f>
        <v>1</v>
      </c>
      <c r="G309" s="3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</row>
    <row r="310" spans="1:21" ht="13.5" x14ac:dyDescent="0.25">
      <c r="A310" s="90"/>
      <c r="B310" s="210" t="s">
        <v>744</v>
      </c>
      <c r="C310" s="210"/>
      <c r="D310" s="210"/>
      <c r="E310" s="210"/>
      <c r="F310" s="210"/>
      <c r="G310" s="21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</row>
    <row r="311" spans="1:21" ht="26.25" customHeight="1" x14ac:dyDescent="0.25">
      <c r="A311" s="90"/>
      <c r="B311" s="104" t="s">
        <v>138</v>
      </c>
      <c r="C311" s="3" t="s">
        <v>28</v>
      </c>
      <c r="D311" s="3">
        <v>22</v>
      </c>
      <c r="E311" s="3">
        <v>22</v>
      </c>
      <c r="F311" s="111">
        <f>E311/D311</f>
        <v>1</v>
      </c>
      <c r="G311" s="3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</row>
    <row r="312" spans="1:21" ht="27.75" customHeight="1" x14ac:dyDescent="0.25">
      <c r="A312" s="90"/>
      <c r="B312" s="104" t="s">
        <v>253</v>
      </c>
      <c r="C312" s="3" t="s">
        <v>28</v>
      </c>
      <c r="D312" s="3">
        <v>15</v>
      </c>
      <c r="E312" s="3">
        <v>15</v>
      </c>
      <c r="F312" s="111">
        <f>E312/D312</f>
        <v>1</v>
      </c>
      <c r="G312" s="3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28.5" customHeight="1" x14ac:dyDescent="0.25">
      <c r="A313" s="98" t="s">
        <v>139</v>
      </c>
      <c r="B313" s="102" t="s">
        <v>479</v>
      </c>
      <c r="C313" s="99"/>
      <c r="D313" s="99"/>
      <c r="E313" s="99"/>
      <c r="F313" s="109">
        <f>(400%)/4</f>
        <v>1</v>
      </c>
      <c r="G313" s="3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</row>
    <row r="314" spans="1:21" ht="16.5" customHeight="1" x14ac:dyDescent="0.25">
      <c r="A314" s="90"/>
      <c r="B314" s="219" t="s">
        <v>352</v>
      </c>
      <c r="C314" s="219"/>
      <c r="D314" s="219"/>
      <c r="E314" s="219"/>
      <c r="F314" s="219"/>
      <c r="G314" s="219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27" customHeight="1" x14ac:dyDescent="0.25">
      <c r="A315" s="90"/>
      <c r="B315" s="104" t="s">
        <v>502</v>
      </c>
      <c r="C315" s="3" t="s">
        <v>27</v>
      </c>
      <c r="D315" s="3">
        <v>79.8</v>
      </c>
      <c r="E315" s="3">
        <v>83.5</v>
      </c>
      <c r="F315" s="111">
        <f>E315/D315</f>
        <v>1.0463659147869675</v>
      </c>
      <c r="G315" s="3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</row>
    <row r="316" spans="1:21" ht="27" customHeight="1" x14ac:dyDescent="0.25">
      <c r="A316" s="90"/>
      <c r="B316" s="104" t="s">
        <v>411</v>
      </c>
      <c r="C316" s="3" t="s">
        <v>27</v>
      </c>
      <c r="D316" s="3">
        <v>26.7</v>
      </c>
      <c r="E316" s="3">
        <v>26.7</v>
      </c>
      <c r="F316" s="111">
        <f>E316/D316</f>
        <v>1</v>
      </c>
      <c r="G316" s="3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</row>
    <row r="317" spans="1:21" ht="15" customHeight="1" x14ac:dyDescent="0.25">
      <c r="A317" s="90"/>
      <c r="B317" s="210" t="s">
        <v>426</v>
      </c>
      <c r="C317" s="210"/>
      <c r="D317" s="210"/>
      <c r="E317" s="210"/>
      <c r="F317" s="210"/>
      <c r="G317" s="21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</row>
    <row r="318" spans="1:21" ht="13.5" customHeight="1" x14ac:dyDescent="0.25">
      <c r="A318" s="90"/>
      <c r="B318" s="104" t="s">
        <v>412</v>
      </c>
      <c r="C318" s="3" t="s">
        <v>28</v>
      </c>
      <c r="D318" s="3">
        <v>1</v>
      </c>
      <c r="E318" s="3">
        <v>1</v>
      </c>
      <c r="F318" s="111">
        <f>E318/D318</f>
        <v>1</v>
      </c>
      <c r="G318" s="3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</row>
    <row r="319" spans="1:21" ht="15" customHeight="1" x14ac:dyDescent="0.25">
      <c r="A319" s="90"/>
      <c r="B319" s="210" t="s">
        <v>427</v>
      </c>
      <c r="C319" s="210"/>
      <c r="D319" s="210"/>
      <c r="E319" s="210"/>
      <c r="F319" s="210"/>
      <c r="G319" s="21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</row>
    <row r="320" spans="1:21" ht="16.5" customHeight="1" x14ac:dyDescent="0.25">
      <c r="A320" s="90"/>
      <c r="B320" s="104" t="s">
        <v>428</v>
      </c>
      <c r="C320" s="3" t="s">
        <v>28</v>
      </c>
      <c r="D320" s="3">
        <v>1</v>
      </c>
      <c r="E320" s="3">
        <v>1</v>
      </c>
      <c r="F320" s="111">
        <f>E320/D320</f>
        <v>1</v>
      </c>
      <c r="G320" s="3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</row>
    <row r="321" spans="1:16384" ht="16.5" customHeight="1" x14ac:dyDescent="0.25">
      <c r="A321" s="95" t="s">
        <v>66</v>
      </c>
      <c r="B321" s="102" t="s">
        <v>300</v>
      </c>
      <c r="C321" s="95"/>
      <c r="D321" s="99"/>
      <c r="E321" s="95"/>
      <c r="F321" s="103">
        <f>F323</f>
        <v>0.91373801916932906</v>
      </c>
      <c r="G321" s="95"/>
      <c r="H321" s="99"/>
      <c r="I321" s="95"/>
      <c r="J321" s="99"/>
      <c r="K321" s="95"/>
      <c r="L321" s="99"/>
      <c r="M321" s="95"/>
      <c r="N321" s="99"/>
      <c r="O321" s="95"/>
      <c r="P321" s="99"/>
      <c r="Q321" s="95"/>
      <c r="R321" s="99"/>
      <c r="S321" s="95"/>
      <c r="T321" s="99"/>
      <c r="U321" s="95"/>
      <c r="V321" s="99"/>
      <c r="W321" s="95"/>
      <c r="X321" s="99"/>
      <c r="Y321" s="95"/>
      <c r="Z321" s="99"/>
      <c r="AA321" s="95"/>
      <c r="AB321" s="99"/>
      <c r="AC321" s="95"/>
      <c r="AD321" s="99"/>
      <c r="AE321" s="95"/>
      <c r="AF321" s="99"/>
      <c r="AG321" s="95"/>
      <c r="AH321" s="99"/>
      <c r="AI321" s="95"/>
      <c r="AJ321" s="99"/>
      <c r="AK321" s="95"/>
      <c r="AL321" s="99"/>
      <c r="AM321" s="95"/>
      <c r="AN321" s="99"/>
      <c r="AO321" s="95"/>
      <c r="AP321" s="99"/>
      <c r="AQ321" s="95"/>
      <c r="AR321" s="99"/>
      <c r="AS321" s="95"/>
      <c r="AT321" s="99"/>
      <c r="AU321" s="95"/>
      <c r="AV321" s="99"/>
      <c r="AW321" s="95"/>
      <c r="AX321" s="99"/>
      <c r="AY321" s="95"/>
      <c r="AZ321" s="99"/>
      <c r="BA321" s="95"/>
      <c r="BB321" s="99"/>
      <c r="BC321" s="95"/>
      <c r="BD321" s="99"/>
      <c r="BE321" s="95"/>
      <c r="BF321" s="99"/>
      <c r="BG321" s="95"/>
      <c r="BH321" s="99"/>
      <c r="BI321" s="95"/>
      <c r="BJ321" s="99"/>
      <c r="BK321" s="95"/>
      <c r="BL321" s="99"/>
      <c r="BM321" s="95"/>
      <c r="BN321" s="99"/>
      <c r="BO321" s="95"/>
      <c r="BP321" s="99"/>
      <c r="BQ321" s="95"/>
      <c r="BR321" s="99"/>
      <c r="BS321" s="95"/>
      <c r="BT321" s="99"/>
      <c r="BU321" s="95"/>
      <c r="BV321" s="99"/>
      <c r="BW321" s="95"/>
      <c r="BX321" s="99"/>
      <c r="BY321" s="95"/>
      <c r="BZ321" s="99"/>
      <c r="CA321" s="95"/>
      <c r="CB321" s="99"/>
      <c r="CC321" s="95"/>
      <c r="CD321" s="99"/>
      <c r="CE321" s="95"/>
      <c r="CF321" s="99"/>
      <c r="CG321" s="95"/>
      <c r="CH321" s="99"/>
      <c r="CI321" s="95"/>
      <c r="CJ321" s="99"/>
      <c r="CK321" s="95"/>
      <c r="CL321" s="99"/>
      <c r="CM321" s="95"/>
      <c r="CN321" s="99"/>
      <c r="CO321" s="95"/>
      <c r="CP321" s="99"/>
      <c r="CQ321" s="95"/>
      <c r="CR321" s="99"/>
      <c r="CS321" s="95"/>
      <c r="CT321" s="99"/>
      <c r="CU321" s="95"/>
      <c r="CV321" s="99"/>
      <c r="CW321" s="95"/>
      <c r="CX321" s="99"/>
      <c r="CY321" s="95"/>
      <c r="CZ321" s="99"/>
      <c r="DA321" s="95"/>
      <c r="DB321" s="99"/>
      <c r="DC321" s="95"/>
      <c r="DD321" s="99"/>
      <c r="DE321" s="95"/>
      <c r="DF321" s="99"/>
      <c r="DG321" s="95"/>
      <c r="DH321" s="99"/>
      <c r="DI321" s="95"/>
      <c r="DJ321" s="99"/>
      <c r="DK321" s="95"/>
      <c r="DL321" s="99"/>
      <c r="DM321" s="95"/>
      <c r="DN321" s="99"/>
      <c r="DO321" s="95"/>
      <c r="DP321" s="99"/>
      <c r="DQ321" s="95"/>
      <c r="DR321" s="99"/>
      <c r="DS321" s="95"/>
      <c r="DT321" s="99"/>
      <c r="DU321" s="95"/>
      <c r="DV321" s="99"/>
      <c r="DW321" s="95"/>
      <c r="DX321" s="99"/>
      <c r="DY321" s="95"/>
      <c r="DZ321" s="99"/>
      <c r="EA321" s="95"/>
      <c r="EB321" s="99"/>
      <c r="EC321" s="95"/>
      <c r="ED321" s="99"/>
      <c r="EE321" s="95"/>
      <c r="EF321" s="99"/>
      <c r="EG321" s="95"/>
      <c r="EH321" s="99"/>
      <c r="EI321" s="95"/>
      <c r="EJ321" s="99"/>
      <c r="EK321" s="95"/>
      <c r="EL321" s="99"/>
      <c r="EM321" s="95"/>
      <c r="EN321" s="99"/>
      <c r="EO321" s="95"/>
      <c r="EP321" s="99"/>
      <c r="EQ321" s="95"/>
      <c r="ER321" s="99"/>
      <c r="ES321" s="95"/>
      <c r="ET321" s="99"/>
      <c r="EU321" s="95"/>
      <c r="EV321" s="99"/>
      <c r="EW321" s="95"/>
      <c r="EX321" s="99"/>
      <c r="EY321" s="95"/>
      <c r="EZ321" s="99"/>
      <c r="FA321" s="95"/>
      <c r="FB321" s="99"/>
      <c r="FC321" s="95"/>
      <c r="FD321" s="99"/>
      <c r="FE321" s="95"/>
      <c r="FF321" s="99"/>
      <c r="FG321" s="95"/>
      <c r="FH321" s="99"/>
      <c r="FI321" s="95"/>
      <c r="FJ321" s="99"/>
      <c r="FK321" s="95"/>
      <c r="FL321" s="99"/>
      <c r="FM321" s="95"/>
      <c r="FN321" s="99"/>
      <c r="FO321" s="95"/>
      <c r="FP321" s="99"/>
      <c r="FQ321" s="95"/>
      <c r="FR321" s="99"/>
      <c r="FS321" s="95"/>
      <c r="FT321" s="99"/>
      <c r="FU321" s="95"/>
      <c r="FV321" s="99"/>
      <c r="FW321" s="95"/>
      <c r="FX321" s="99"/>
      <c r="FY321" s="95"/>
      <c r="FZ321" s="99"/>
      <c r="GA321" s="95"/>
      <c r="GB321" s="99"/>
      <c r="GC321" s="95"/>
      <c r="GD321" s="99"/>
      <c r="GE321" s="95"/>
      <c r="GF321" s="99"/>
      <c r="GG321" s="95"/>
      <c r="GH321" s="99"/>
      <c r="GI321" s="95"/>
      <c r="GJ321" s="99"/>
      <c r="GK321" s="95"/>
      <c r="GL321" s="99"/>
      <c r="GM321" s="95"/>
      <c r="GN321" s="99"/>
      <c r="GO321" s="95"/>
      <c r="GP321" s="99"/>
      <c r="GQ321" s="95"/>
      <c r="GR321" s="99"/>
      <c r="GS321" s="95"/>
      <c r="GT321" s="99"/>
      <c r="GU321" s="95"/>
      <c r="GV321" s="99"/>
      <c r="GW321" s="95"/>
      <c r="GX321" s="99"/>
      <c r="GY321" s="95"/>
      <c r="GZ321" s="99"/>
      <c r="HA321" s="95"/>
      <c r="HB321" s="99"/>
      <c r="HC321" s="95"/>
      <c r="HD321" s="99"/>
      <c r="HE321" s="95"/>
      <c r="HF321" s="99"/>
      <c r="HG321" s="95"/>
      <c r="HH321" s="99"/>
      <c r="HI321" s="95"/>
      <c r="HJ321" s="99"/>
      <c r="HK321" s="95"/>
      <c r="HL321" s="99"/>
      <c r="HM321" s="95"/>
      <c r="HN321" s="99"/>
      <c r="HO321" s="95"/>
      <c r="HP321" s="99"/>
      <c r="HQ321" s="95"/>
      <c r="HR321" s="99"/>
      <c r="HS321" s="95"/>
      <c r="HT321" s="99"/>
      <c r="HU321" s="95"/>
      <c r="HV321" s="99"/>
      <c r="HW321" s="95"/>
      <c r="HX321" s="99"/>
      <c r="HY321" s="95"/>
      <c r="HZ321" s="99"/>
      <c r="IA321" s="95"/>
      <c r="IB321" s="99"/>
      <c r="IC321" s="95"/>
      <c r="ID321" s="99"/>
      <c r="IE321" s="95"/>
      <c r="IF321" s="99"/>
      <c r="IG321" s="95"/>
      <c r="IH321" s="99"/>
      <c r="II321" s="95"/>
      <c r="IJ321" s="99"/>
      <c r="IK321" s="95"/>
      <c r="IL321" s="99"/>
      <c r="IM321" s="95"/>
      <c r="IN321" s="99"/>
      <c r="IO321" s="95"/>
      <c r="IP321" s="99"/>
      <c r="IQ321" s="95"/>
      <c r="IR321" s="99"/>
      <c r="IS321" s="95"/>
      <c r="IT321" s="99"/>
      <c r="IU321" s="95"/>
      <c r="IV321" s="99"/>
      <c r="IW321" s="95"/>
      <c r="IX321" s="99"/>
      <c r="IY321" s="95"/>
      <c r="IZ321" s="99"/>
      <c r="JA321" s="95"/>
      <c r="JB321" s="99"/>
      <c r="JC321" s="95"/>
      <c r="JD321" s="99"/>
      <c r="JE321" s="95"/>
      <c r="JF321" s="99"/>
      <c r="JG321" s="95"/>
      <c r="JH321" s="99"/>
      <c r="JI321" s="95"/>
      <c r="JJ321" s="99"/>
      <c r="JK321" s="95"/>
      <c r="JL321" s="99"/>
      <c r="JM321" s="95"/>
      <c r="JN321" s="99"/>
      <c r="JO321" s="95"/>
      <c r="JP321" s="99"/>
      <c r="JQ321" s="95"/>
      <c r="JR321" s="99"/>
      <c r="JS321" s="95"/>
      <c r="JT321" s="99"/>
      <c r="JU321" s="95"/>
      <c r="JV321" s="99"/>
      <c r="JW321" s="95"/>
      <c r="JX321" s="99"/>
      <c r="JY321" s="95"/>
      <c r="JZ321" s="99"/>
      <c r="KA321" s="95"/>
      <c r="KB321" s="99"/>
      <c r="KC321" s="95"/>
      <c r="KD321" s="99"/>
      <c r="KE321" s="95"/>
      <c r="KF321" s="99"/>
      <c r="KG321" s="95"/>
      <c r="KH321" s="99"/>
      <c r="KI321" s="95"/>
      <c r="KJ321" s="99"/>
      <c r="KK321" s="95"/>
      <c r="KL321" s="99"/>
      <c r="KM321" s="95"/>
      <c r="KN321" s="99"/>
      <c r="KO321" s="95"/>
      <c r="KP321" s="99"/>
      <c r="KQ321" s="95"/>
      <c r="KR321" s="99"/>
      <c r="KS321" s="95"/>
      <c r="KT321" s="99"/>
      <c r="KU321" s="95"/>
      <c r="KV321" s="99"/>
      <c r="KW321" s="95"/>
      <c r="KX321" s="99"/>
      <c r="KY321" s="95"/>
      <c r="KZ321" s="99"/>
      <c r="LA321" s="95"/>
      <c r="LB321" s="99"/>
      <c r="LC321" s="95"/>
      <c r="LD321" s="99"/>
      <c r="LE321" s="95"/>
      <c r="LF321" s="99"/>
      <c r="LG321" s="95"/>
      <c r="LH321" s="99"/>
      <c r="LI321" s="95"/>
      <c r="LJ321" s="99"/>
      <c r="LK321" s="95"/>
      <c r="LL321" s="99"/>
      <c r="LM321" s="95"/>
      <c r="LN321" s="99"/>
      <c r="LO321" s="95"/>
      <c r="LP321" s="99"/>
      <c r="LQ321" s="95"/>
      <c r="LR321" s="99"/>
      <c r="LS321" s="95"/>
      <c r="LT321" s="99"/>
      <c r="LU321" s="95"/>
      <c r="LV321" s="99"/>
      <c r="LW321" s="95"/>
      <c r="LX321" s="99"/>
      <c r="LY321" s="95"/>
      <c r="LZ321" s="99"/>
      <c r="MA321" s="95"/>
      <c r="MB321" s="99"/>
      <c r="MC321" s="95"/>
      <c r="MD321" s="99"/>
      <c r="ME321" s="95"/>
      <c r="MF321" s="99"/>
      <c r="MG321" s="95"/>
      <c r="MH321" s="99"/>
      <c r="MI321" s="95"/>
      <c r="MJ321" s="99"/>
      <c r="MK321" s="95"/>
      <c r="ML321" s="99"/>
      <c r="MM321" s="95"/>
      <c r="MN321" s="99"/>
      <c r="MO321" s="95"/>
      <c r="MP321" s="99"/>
      <c r="MQ321" s="95"/>
      <c r="MR321" s="99"/>
      <c r="MS321" s="95"/>
      <c r="MT321" s="99"/>
      <c r="MU321" s="95"/>
      <c r="MV321" s="99"/>
      <c r="MW321" s="95"/>
      <c r="MX321" s="99"/>
      <c r="MY321" s="95"/>
      <c r="MZ321" s="99"/>
      <c r="NA321" s="95"/>
      <c r="NB321" s="99"/>
      <c r="NC321" s="95"/>
      <c r="ND321" s="99"/>
      <c r="NE321" s="95"/>
      <c r="NF321" s="99"/>
      <c r="NG321" s="95"/>
      <c r="NH321" s="99"/>
      <c r="NI321" s="95"/>
      <c r="NJ321" s="99"/>
      <c r="NK321" s="95"/>
      <c r="NL321" s="99"/>
      <c r="NM321" s="95"/>
      <c r="NN321" s="99"/>
      <c r="NO321" s="95"/>
      <c r="NP321" s="99"/>
      <c r="NQ321" s="95"/>
      <c r="NR321" s="99"/>
      <c r="NS321" s="95"/>
      <c r="NT321" s="99"/>
      <c r="NU321" s="95"/>
      <c r="NV321" s="99"/>
      <c r="NW321" s="95"/>
      <c r="NX321" s="99"/>
      <c r="NY321" s="95"/>
      <c r="NZ321" s="99"/>
      <c r="OA321" s="95"/>
      <c r="OB321" s="99"/>
      <c r="OC321" s="95"/>
      <c r="OD321" s="99"/>
      <c r="OE321" s="95"/>
      <c r="OF321" s="99"/>
      <c r="OG321" s="95"/>
      <c r="OH321" s="99"/>
      <c r="OI321" s="95"/>
      <c r="OJ321" s="99"/>
      <c r="OK321" s="95"/>
      <c r="OL321" s="99"/>
      <c r="OM321" s="95"/>
      <c r="ON321" s="99"/>
      <c r="OO321" s="95"/>
      <c r="OP321" s="99"/>
      <c r="OQ321" s="95"/>
      <c r="OR321" s="99"/>
      <c r="OS321" s="95"/>
      <c r="OT321" s="99"/>
      <c r="OU321" s="95"/>
      <c r="OV321" s="99"/>
      <c r="OW321" s="95"/>
      <c r="OX321" s="99"/>
      <c r="OY321" s="95"/>
      <c r="OZ321" s="99"/>
      <c r="PA321" s="95"/>
      <c r="PB321" s="99"/>
      <c r="PC321" s="95"/>
      <c r="PD321" s="99"/>
      <c r="PE321" s="95"/>
      <c r="PF321" s="99"/>
      <c r="PG321" s="95"/>
      <c r="PH321" s="99"/>
      <c r="PI321" s="95"/>
      <c r="PJ321" s="99"/>
      <c r="PK321" s="95"/>
      <c r="PL321" s="99"/>
      <c r="PM321" s="95"/>
      <c r="PN321" s="99"/>
      <c r="PO321" s="95"/>
      <c r="PP321" s="99"/>
      <c r="PQ321" s="95"/>
      <c r="PR321" s="99"/>
      <c r="PS321" s="95"/>
      <c r="PT321" s="99"/>
      <c r="PU321" s="95"/>
      <c r="PV321" s="99"/>
      <c r="PW321" s="95"/>
      <c r="PX321" s="99"/>
      <c r="PY321" s="95"/>
      <c r="PZ321" s="99"/>
      <c r="QA321" s="95"/>
      <c r="QB321" s="99"/>
      <c r="QC321" s="95"/>
      <c r="QD321" s="99"/>
      <c r="QE321" s="95"/>
      <c r="QF321" s="99"/>
      <c r="QG321" s="95"/>
      <c r="QH321" s="99"/>
      <c r="QI321" s="95"/>
      <c r="QJ321" s="99"/>
      <c r="QK321" s="95"/>
      <c r="QL321" s="99"/>
      <c r="QM321" s="95"/>
      <c r="QN321" s="99"/>
      <c r="QO321" s="95"/>
      <c r="QP321" s="99"/>
      <c r="QQ321" s="95"/>
      <c r="QR321" s="99"/>
      <c r="QS321" s="95"/>
      <c r="QT321" s="99"/>
      <c r="QU321" s="95"/>
      <c r="QV321" s="99"/>
      <c r="QW321" s="95"/>
      <c r="QX321" s="99"/>
      <c r="QY321" s="95"/>
      <c r="QZ321" s="99"/>
      <c r="RA321" s="95"/>
      <c r="RB321" s="99"/>
      <c r="RC321" s="95"/>
      <c r="RD321" s="99"/>
      <c r="RE321" s="95"/>
      <c r="RF321" s="99"/>
      <c r="RG321" s="95"/>
      <c r="RH321" s="99"/>
      <c r="RI321" s="95"/>
      <c r="RJ321" s="99"/>
      <c r="RK321" s="95"/>
      <c r="RL321" s="99"/>
      <c r="RM321" s="95"/>
      <c r="RN321" s="99"/>
      <c r="RO321" s="95"/>
      <c r="RP321" s="99"/>
      <c r="RQ321" s="95"/>
      <c r="RR321" s="99"/>
      <c r="RS321" s="95"/>
      <c r="RT321" s="99"/>
      <c r="RU321" s="95"/>
      <c r="RV321" s="99"/>
      <c r="RW321" s="95"/>
      <c r="RX321" s="99"/>
      <c r="RY321" s="95"/>
      <c r="RZ321" s="99"/>
      <c r="SA321" s="95"/>
      <c r="SB321" s="99"/>
      <c r="SC321" s="95"/>
      <c r="SD321" s="99"/>
      <c r="SE321" s="95"/>
      <c r="SF321" s="99"/>
      <c r="SG321" s="95"/>
      <c r="SH321" s="99"/>
      <c r="SI321" s="95"/>
      <c r="SJ321" s="99"/>
      <c r="SK321" s="95"/>
      <c r="SL321" s="99"/>
      <c r="SM321" s="95"/>
      <c r="SN321" s="99"/>
      <c r="SO321" s="95"/>
      <c r="SP321" s="99"/>
      <c r="SQ321" s="95"/>
      <c r="SR321" s="99"/>
      <c r="SS321" s="95"/>
      <c r="ST321" s="99"/>
      <c r="SU321" s="95"/>
      <c r="SV321" s="99"/>
      <c r="SW321" s="95"/>
      <c r="SX321" s="99"/>
      <c r="SY321" s="95"/>
      <c r="SZ321" s="99"/>
      <c r="TA321" s="95"/>
      <c r="TB321" s="99"/>
      <c r="TC321" s="95"/>
      <c r="TD321" s="99"/>
      <c r="TE321" s="95"/>
      <c r="TF321" s="99"/>
      <c r="TG321" s="95"/>
      <c r="TH321" s="99"/>
      <c r="TI321" s="95"/>
      <c r="TJ321" s="99"/>
      <c r="TK321" s="95"/>
      <c r="TL321" s="99"/>
      <c r="TM321" s="95"/>
      <c r="TN321" s="99"/>
      <c r="TO321" s="95"/>
      <c r="TP321" s="99"/>
      <c r="TQ321" s="95"/>
      <c r="TR321" s="99"/>
      <c r="TS321" s="95"/>
      <c r="TT321" s="99"/>
      <c r="TU321" s="95"/>
      <c r="TV321" s="99"/>
      <c r="TW321" s="95"/>
      <c r="TX321" s="99"/>
      <c r="TY321" s="95"/>
      <c r="TZ321" s="99"/>
      <c r="UA321" s="95"/>
      <c r="UB321" s="99"/>
      <c r="UC321" s="95"/>
      <c r="UD321" s="99"/>
      <c r="UE321" s="95"/>
      <c r="UF321" s="99"/>
      <c r="UG321" s="95"/>
      <c r="UH321" s="99"/>
      <c r="UI321" s="95"/>
      <c r="UJ321" s="99"/>
      <c r="UK321" s="95"/>
      <c r="UL321" s="99"/>
      <c r="UM321" s="95"/>
      <c r="UN321" s="99"/>
      <c r="UO321" s="95"/>
      <c r="UP321" s="99"/>
      <c r="UQ321" s="95"/>
      <c r="UR321" s="99"/>
      <c r="US321" s="95"/>
      <c r="UT321" s="99"/>
      <c r="UU321" s="95"/>
      <c r="UV321" s="99"/>
      <c r="UW321" s="95"/>
      <c r="UX321" s="99"/>
      <c r="UY321" s="95"/>
      <c r="UZ321" s="99"/>
      <c r="VA321" s="95"/>
      <c r="VB321" s="99"/>
      <c r="VC321" s="95"/>
      <c r="VD321" s="99"/>
      <c r="VE321" s="95"/>
      <c r="VF321" s="99"/>
      <c r="VG321" s="95"/>
      <c r="VH321" s="99"/>
      <c r="VI321" s="95"/>
      <c r="VJ321" s="99"/>
      <c r="VK321" s="95"/>
      <c r="VL321" s="99"/>
      <c r="VM321" s="95"/>
      <c r="VN321" s="99"/>
      <c r="VO321" s="95"/>
      <c r="VP321" s="99"/>
      <c r="VQ321" s="95"/>
      <c r="VR321" s="99"/>
      <c r="VS321" s="95"/>
      <c r="VT321" s="99"/>
      <c r="VU321" s="95"/>
      <c r="VV321" s="99"/>
      <c r="VW321" s="95"/>
      <c r="VX321" s="99"/>
      <c r="VY321" s="95"/>
      <c r="VZ321" s="99"/>
      <c r="WA321" s="95"/>
      <c r="WB321" s="99"/>
      <c r="WC321" s="95"/>
      <c r="WD321" s="99"/>
      <c r="WE321" s="95"/>
      <c r="WF321" s="99"/>
      <c r="WG321" s="95"/>
      <c r="WH321" s="99"/>
      <c r="WI321" s="95"/>
      <c r="WJ321" s="99"/>
      <c r="WK321" s="95"/>
      <c r="WL321" s="99"/>
      <c r="WM321" s="95"/>
      <c r="WN321" s="99"/>
      <c r="WO321" s="95"/>
      <c r="WP321" s="99"/>
      <c r="WQ321" s="95"/>
      <c r="WR321" s="99"/>
      <c r="WS321" s="95"/>
      <c r="WT321" s="99"/>
      <c r="WU321" s="95"/>
      <c r="WV321" s="99"/>
      <c r="WW321" s="95"/>
      <c r="WX321" s="99"/>
      <c r="WY321" s="95"/>
      <c r="WZ321" s="99"/>
      <c r="XA321" s="95"/>
      <c r="XB321" s="99"/>
      <c r="XC321" s="95"/>
      <c r="XD321" s="99"/>
      <c r="XE321" s="95"/>
      <c r="XF321" s="99"/>
      <c r="XG321" s="95"/>
      <c r="XH321" s="99"/>
      <c r="XI321" s="95"/>
      <c r="XJ321" s="99"/>
      <c r="XK321" s="95"/>
      <c r="XL321" s="99"/>
      <c r="XM321" s="95"/>
      <c r="XN321" s="99"/>
      <c r="XO321" s="95"/>
      <c r="XP321" s="99"/>
      <c r="XQ321" s="95"/>
      <c r="XR321" s="99"/>
      <c r="XS321" s="95"/>
      <c r="XT321" s="99"/>
      <c r="XU321" s="95"/>
      <c r="XV321" s="99"/>
      <c r="XW321" s="95"/>
      <c r="XX321" s="99"/>
      <c r="XY321" s="95"/>
      <c r="XZ321" s="99"/>
      <c r="YA321" s="95"/>
      <c r="YB321" s="99"/>
      <c r="YC321" s="95"/>
      <c r="YD321" s="99"/>
      <c r="YE321" s="95"/>
      <c r="YF321" s="99"/>
      <c r="YG321" s="95"/>
      <c r="YH321" s="99"/>
      <c r="YI321" s="95"/>
      <c r="YJ321" s="99"/>
      <c r="YK321" s="95"/>
      <c r="YL321" s="99"/>
      <c r="YM321" s="95"/>
      <c r="YN321" s="99"/>
      <c r="YO321" s="95"/>
      <c r="YP321" s="99"/>
      <c r="YQ321" s="95"/>
      <c r="YR321" s="99"/>
      <c r="YS321" s="95"/>
      <c r="YT321" s="99"/>
      <c r="YU321" s="95"/>
      <c r="YV321" s="99"/>
      <c r="YW321" s="95"/>
      <c r="YX321" s="99"/>
      <c r="YY321" s="95"/>
      <c r="YZ321" s="99"/>
      <c r="ZA321" s="95"/>
      <c r="ZB321" s="99"/>
      <c r="ZC321" s="95"/>
      <c r="ZD321" s="99"/>
      <c r="ZE321" s="95"/>
      <c r="ZF321" s="99"/>
      <c r="ZG321" s="95"/>
      <c r="ZH321" s="99"/>
      <c r="ZI321" s="95"/>
      <c r="ZJ321" s="99"/>
      <c r="ZK321" s="95"/>
      <c r="ZL321" s="99"/>
      <c r="ZM321" s="95"/>
      <c r="ZN321" s="99"/>
      <c r="ZO321" s="95"/>
      <c r="ZP321" s="99"/>
      <c r="ZQ321" s="95"/>
      <c r="ZR321" s="99"/>
      <c r="ZS321" s="95"/>
      <c r="ZT321" s="99"/>
      <c r="ZU321" s="95"/>
      <c r="ZV321" s="99"/>
      <c r="ZW321" s="95"/>
      <c r="ZX321" s="99"/>
      <c r="ZY321" s="95"/>
      <c r="ZZ321" s="99"/>
      <c r="AAA321" s="95"/>
      <c r="AAB321" s="99"/>
      <c r="AAC321" s="95"/>
      <c r="AAD321" s="99"/>
      <c r="AAE321" s="95"/>
      <c r="AAF321" s="99"/>
      <c r="AAG321" s="95"/>
      <c r="AAH321" s="99"/>
      <c r="AAI321" s="95"/>
      <c r="AAJ321" s="99"/>
      <c r="AAK321" s="95"/>
      <c r="AAL321" s="99"/>
      <c r="AAM321" s="95"/>
      <c r="AAN321" s="99"/>
      <c r="AAO321" s="95"/>
      <c r="AAP321" s="99"/>
      <c r="AAQ321" s="95"/>
      <c r="AAR321" s="99"/>
      <c r="AAS321" s="95"/>
      <c r="AAT321" s="99"/>
      <c r="AAU321" s="95"/>
      <c r="AAV321" s="99"/>
      <c r="AAW321" s="95"/>
      <c r="AAX321" s="99"/>
      <c r="AAY321" s="95"/>
      <c r="AAZ321" s="99"/>
      <c r="ABA321" s="95"/>
      <c r="ABB321" s="99"/>
      <c r="ABC321" s="95"/>
      <c r="ABD321" s="99"/>
      <c r="ABE321" s="95"/>
      <c r="ABF321" s="99"/>
      <c r="ABG321" s="95"/>
      <c r="ABH321" s="99"/>
      <c r="ABI321" s="95"/>
      <c r="ABJ321" s="99"/>
      <c r="ABK321" s="95"/>
      <c r="ABL321" s="99"/>
      <c r="ABM321" s="95"/>
      <c r="ABN321" s="99"/>
      <c r="ABO321" s="95"/>
      <c r="ABP321" s="99"/>
      <c r="ABQ321" s="95"/>
      <c r="ABR321" s="99"/>
      <c r="ABS321" s="95"/>
      <c r="ABT321" s="99"/>
      <c r="ABU321" s="95"/>
      <c r="ABV321" s="99"/>
      <c r="ABW321" s="95"/>
      <c r="ABX321" s="99"/>
      <c r="ABY321" s="95"/>
      <c r="ABZ321" s="99"/>
      <c r="ACA321" s="95"/>
      <c r="ACB321" s="99"/>
      <c r="ACC321" s="95"/>
      <c r="ACD321" s="99"/>
      <c r="ACE321" s="95"/>
      <c r="ACF321" s="99"/>
      <c r="ACG321" s="95"/>
      <c r="ACH321" s="99"/>
      <c r="ACI321" s="95"/>
      <c r="ACJ321" s="99"/>
      <c r="ACK321" s="95"/>
      <c r="ACL321" s="99"/>
      <c r="ACM321" s="95"/>
      <c r="ACN321" s="99"/>
      <c r="ACO321" s="95"/>
      <c r="ACP321" s="99"/>
      <c r="ACQ321" s="95"/>
      <c r="ACR321" s="99"/>
      <c r="ACS321" s="95"/>
      <c r="ACT321" s="99"/>
      <c r="ACU321" s="95"/>
      <c r="ACV321" s="99"/>
      <c r="ACW321" s="95"/>
      <c r="ACX321" s="99"/>
      <c r="ACY321" s="95"/>
      <c r="ACZ321" s="99"/>
      <c r="ADA321" s="95"/>
      <c r="ADB321" s="99"/>
      <c r="ADC321" s="95"/>
      <c r="ADD321" s="99"/>
      <c r="ADE321" s="95"/>
      <c r="ADF321" s="99"/>
      <c r="ADG321" s="95"/>
      <c r="ADH321" s="99"/>
      <c r="ADI321" s="95"/>
      <c r="ADJ321" s="99"/>
      <c r="ADK321" s="95"/>
      <c r="ADL321" s="99"/>
      <c r="ADM321" s="95"/>
      <c r="ADN321" s="99"/>
      <c r="ADO321" s="95"/>
      <c r="ADP321" s="99"/>
      <c r="ADQ321" s="95"/>
      <c r="ADR321" s="99"/>
      <c r="ADS321" s="95"/>
      <c r="ADT321" s="99"/>
      <c r="ADU321" s="95"/>
      <c r="ADV321" s="99"/>
      <c r="ADW321" s="95"/>
      <c r="ADX321" s="99"/>
      <c r="ADY321" s="95"/>
      <c r="ADZ321" s="99"/>
      <c r="AEA321" s="95"/>
      <c r="AEB321" s="99"/>
      <c r="AEC321" s="95"/>
      <c r="AED321" s="99"/>
      <c r="AEE321" s="95"/>
      <c r="AEF321" s="99"/>
      <c r="AEG321" s="95"/>
      <c r="AEH321" s="99"/>
      <c r="AEI321" s="95"/>
      <c r="AEJ321" s="99"/>
      <c r="AEK321" s="95"/>
      <c r="AEL321" s="99"/>
      <c r="AEM321" s="95"/>
      <c r="AEN321" s="99"/>
      <c r="AEO321" s="95"/>
      <c r="AEP321" s="99"/>
      <c r="AEQ321" s="95"/>
      <c r="AER321" s="99"/>
      <c r="AES321" s="95"/>
      <c r="AET321" s="99"/>
      <c r="AEU321" s="95"/>
      <c r="AEV321" s="99"/>
      <c r="AEW321" s="95"/>
      <c r="AEX321" s="99"/>
      <c r="AEY321" s="95"/>
      <c r="AEZ321" s="99"/>
      <c r="AFA321" s="95"/>
      <c r="AFB321" s="99"/>
      <c r="AFC321" s="95"/>
      <c r="AFD321" s="99"/>
      <c r="AFE321" s="95"/>
      <c r="AFF321" s="99"/>
      <c r="AFG321" s="95"/>
      <c r="AFH321" s="99"/>
      <c r="AFI321" s="95"/>
      <c r="AFJ321" s="99"/>
      <c r="AFK321" s="95"/>
      <c r="AFL321" s="99"/>
      <c r="AFM321" s="95"/>
      <c r="AFN321" s="99"/>
      <c r="AFO321" s="95"/>
      <c r="AFP321" s="99"/>
      <c r="AFQ321" s="95"/>
      <c r="AFR321" s="99"/>
      <c r="AFS321" s="95"/>
      <c r="AFT321" s="99"/>
      <c r="AFU321" s="95"/>
      <c r="AFV321" s="99"/>
      <c r="AFW321" s="95"/>
      <c r="AFX321" s="99"/>
      <c r="AFY321" s="95"/>
      <c r="AFZ321" s="99"/>
      <c r="AGA321" s="95"/>
      <c r="AGB321" s="99"/>
      <c r="AGC321" s="95"/>
      <c r="AGD321" s="99"/>
      <c r="AGE321" s="95"/>
      <c r="AGF321" s="99"/>
      <c r="AGG321" s="95"/>
      <c r="AGH321" s="99"/>
      <c r="AGI321" s="95"/>
      <c r="AGJ321" s="99"/>
      <c r="AGK321" s="95"/>
      <c r="AGL321" s="99"/>
      <c r="AGM321" s="95"/>
      <c r="AGN321" s="99"/>
      <c r="AGO321" s="95"/>
      <c r="AGP321" s="99"/>
      <c r="AGQ321" s="95"/>
      <c r="AGR321" s="99"/>
      <c r="AGS321" s="95"/>
      <c r="AGT321" s="99"/>
      <c r="AGU321" s="95"/>
      <c r="AGV321" s="99"/>
      <c r="AGW321" s="95"/>
      <c r="AGX321" s="99"/>
      <c r="AGY321" s="95"/>
      <c r="AGZ321" s="99"/>
      <c r="AHA321" s="95"/>
      <c r="AHB321" s="99"/>
      <c r="AHC321" s="95"/>
      <c r="AHD321" s="99"/>
      <c r="AHE321" s="95"/>
      <c r="AHF321" s="99"/>
      <c r="AHG321" s="95"/>
      <c r="AHH321" s="99"/>
      <c r="AHI321" s="95"/>
      <c r="AHJ321" s="99"/>
      <c r="AHK321" s="95"/>
      <c r="AHL321" s="99"/>
      <c r="AHM321" s="95"/>
      <c r="AHN321" s="99"/>
      <c r="AHO321" s="95"/>
      <c r="AHP321" s="99"/>
      <c r="AHQ321" s="95"/>
      <c r="AHR321" s="99"/>
      <c r="AHS321" s="95"/>
      <c r="AHT321" s="99"/>
      <c r="AHU321" s="95"/>
      <c r="AHV321" s="99"/>
      <c r="AHW321" s="95"/>
      <c r="AHX321" s="99"/>
      <c r="AHY321" s="95"/>
      <c r="AHZ321" s="99"/>
      <c r="AIA321" s="95"/>
      <c r="AIB321" s="99"/>
      <c r="AIC321" s="95"/>
      <c r="AID321" s="99"/>
      <c r="AIE321" s="95"/>
      <c r="AIF321" s="99"/>
      <c r="AIG321" s="95"/>
      <c r="AIH321" s="99"/>
      <c r="AII321" s="95"/>
      <c r="AIJ321" s="99"/>
      <c r="AIK321" s="95"/>
      <c r="AIL321" s="99"/>
      <c r="AIM321" s="95"/>
      <c r="AIN321" s="99"/>
      <c r="AIO321" s="95"/>
      <c r="AIP321" s="99"/>
      <c r="AIQ321" s="95"/>
      <c r="AIR321" s="99"/>
      <c r="AIS321" s="95"/>
      <c r="AIT321" s="99"/>
      <c r="AIU321" s="95"/>
      <c r="AIV321" s="99"/>
      <c r="AIW321" s="95"/>
      <c r="AIX321" s="99"/>
      <c r="AIY321" s="95"/>
      <c r="AIZ321" s="99"/>
      <c r="AJA321" s="95"/>
      <c r="AJB321" s="99"/>
      <c r="AJC321" s="95"/>
      <c r="AJD321" s="99"/>
      <c r="AJE321" s="95"/>
      <c r="AJF321" s="99"/>
      <c r="AJG321" s="95"/>
      <c r="AJH321" s="99"/>
      <c r="AJI321" s="95"/>
      <c r="AJJ321" s="99"/>
      <c r="AJK321" s="95"/>
      <c r="AJL321" s="99"/>
      <c r="AJM321" s="95"/>
      <c r="AJN321" s="99"/>
      <c r="AJO321" s="95"/>
      <c r="AJP321" s="99"/>
      <c r="AJQ321" s="95"/>
      <c r="AJR321" s="99"/>
      <c r="AJS321" s="95"/>
      <c r="AJT321" s="99"/>
      <c r="AJU321" s="95"/>
      <c r="AJV321" s="99"/>
      <c r="AJW321" s="95"/>
      <c r="AJX321" s="99"/>
      <c r="AJY321" s="95"/>
      <c r="AJZ321" s="99"/>
      <c r="AKA321" s="95"/>
      <c r="AKB321" s="99"/>
      <c r="AKC321" s="95"/>
      <c r="AKD321" s="99"/>
      <c r="AKE321" s="95"/>
      <c r="AKF321" s="99"/>
      <c r="AKG321" s="95"/>
      <c r="AKH321" s="99"/>
      <c r="AKI321" s="95"/>
      <c r="AKJ321" s="99"/>
      <c r="AKK321" s="95"/>
      <c r="AKL321" s="99"/>
      <c r="AKM321" s="95"/>
      <c r="AKN321" s="99"/>
      <c r="AKO321" s="95"/>
      <c r="AKP321" s="99"/>
      <c r="AKQ321" s="95"/>
      <c r="AKR321" s="99"/>
      <c r="AKS321" s="95"/>
      <c r="AKT321" s="99"/>
      <c r="AKU321" s="95"/>
      <c r="AKV321" s="99"/>
      <c r="AKW321" s="95"/>
      <c r="AKX321" s="99"/>
      <c r="AKY321" s="95"/>
      <c r="AKZ321" s="99"/>
      <c r="ALA321" s="95"/>
      <c r="ALB321" s="99"/>
      <c r="ALC321" s="95"/>
      <c r="ALD321" s="99"/>
      <c r="ALE321" s="95"/>
      <c r="ALF321" s="99"/>
      <c r="ALG321" s="95"/>
      <c r="ALH321" s="99"/>
      <c r="ALI321" s="95"/>
      <c r="ALJ321" s="99"/>
      <c r="ALK321" s="95"/>
      <c r="ALL321" s="99"/>
      <c r="ALM321" s="95"/>
      <c r="ALN321" s="99"/>
      <c r="ALO321" s="95"/>
      <c r="ALP321" s="99"/>
      <c r="ALQ321" s="95"/>
      <c r="ALR321" s="99"/>
      <c r="ALS321" s="95"/>
      <c r="ALT321" s="99"/>
      <c r="ALU321" s="95"/>
      <c r="ALV321" s="99"/>
      <c r="ALW321" s="95"/>
      <c r="ALX321" s="99"/>
      <c r="ALY321" s="95"/>
      <c r="ALZ321" s="99"/>
      <c r="AMA321" s="95"/>
      <c r="AMB321" s="99"/>
      <c r="AMC321" s="95"/>
      <c r="AMD321" s="99"/>
      <c r="AME321" s="95"/>
      <c r="AMF321" s="99"/>
      <c r="AMG321" s="95"/>
      <c r="AMH321" s="99"/>
      <c r="AMI321" s="95"/>
      <c r="AMJ321" s="99"/>
      <c r="AMK321" s="95"/>
      <c r="AML321" s="99"/>
      <c r="AMM321" s="95"/>
      <c r="AMN321" s="99"/>
      <c r="AMO321" s="95"/>
      <c r="AMP321" s="99"/>
      <c r="AMQ321" s="95"/>
      <c r="AMR321" s="99"/>
      <c r="AMS321" s="95"/>
      <c r="AMT321" s="99"/>
      <c r="AMU321" s="95"/>
      <c r="AMV321" s="99"/>
      <c r="AMW321" s="95"/>
      <c r="AMX321" s="99"/>
      <c r="AMY321" s="95"/>
      <c r="AMZ321" s="99"/>
      <c r="ANA321" s="95"/>
      <c r="ANB321" s="99"/>
      <c r="ANC321" s="95"/>
      <c r="AND321" s="99"/>
      <c r="ANE321" s="95"/>
      <c r="ANF321" s="99"/>
      <c r="ANG321" s="95"/>
      <c r="ANH321" s="99"/>
      <c r="ANI321" s="95"/>
      <c r="ANJ321" s="99"/>
      <c r="ANK321" s="95"/>
      <c r="ANL321" s="99"/>
      <c r="ANM321" s="95"/>
      <c r="ANN321" s="99"/>
      <c r="ANO321" s="95"/>
      <c r="ANP321" s="99"/>
      <c r="ANQ321" s="95"/>
      <c r="ANR321" s="99"/>
      <c r="ANS321" s="95"/>
      <c r="ANT321" s="99"/>
      <c r="ANU321" s="95"/>
      <c r="ANV321" s="99"/>
      <c r="ANW321" s="95"/>
      <c r="ANX321" s="99"/>
      <c r="ANY321" s="95"/>
      <c r="ANZ321" s="99"/>
      <c r="AOA321" s="95"/>
      <c r="AOB321" s="99"/>
      <c r="AOC321" s="95"/>
      <c r="AOD321" s="99"/>
      <c r="AOE321" s="95"/>
      <c r="AOF321" s="99"/>
      <c r="AOG321" s="95"/>
      <c r="AOH321" s="99"/>
      <c r="AOI321" s="95"/>
      <c r="AOJ321" s="99"/>
      <c r="AOK321" s="95"/>
      <c r="AOL321" s="99"/>
      <c r="AOM321" s="95"/>
      <c r="AON321" s="99"/>
      <c r="AOO321" s="95"/>
      <c r="AOP321" s="99"/>
      <c r="AOQ321" s="95"/>
      <c r="AOR321" s="99"/>
      <c r="AOS321" s="95"/>
      <c r="AOT321" s="99"/>
      <c r="AOU321" s="95"/>
      <c r="AOV321" s="99"/>
      <c r="AOW321" s="95"/>
      <c r="AOX321" s="99"/>
      <c r="AOY321" s="95"/>
      <c r="AOZ321" s="99"/>
      <c r="APA321" s="95"/>
      <c r="APB321" s="99"/>
      <c r="APC321" s="95"/>
      <c r="APD321" s="99"/>
      <c r="APE321" s="95"/>
      <c r="APF321" s="99"/>
      <c r="APG321" s="95"/>
      <c r="APH321" s="99"/>
      <c r="API321" s="95"/>
      <c r="APJ321" s="99"/>
      <c r="APK321" s="95"/>
      <c r="APL321" s="99"/>
      <c r="APM321" s="95"/>
      <c r="APN321" s="99"/>
      <c r="APO321" s="95"/>
      <c r="APP321" s="99"/>
      <c r="APQ321" s="95"/>
      <c r="APR321" s="99"/>
      <c r="APS321" s="95"/>
      <c r="APT321" s="99"/>
      <c r="APU321" s="95"/>
      <c r="APV321" s="99"/>
      <c r="APW321" s="95"/>
      <c r="APX321" s="99"/>
      <c r="APY321" s="95"/>
      <c r="APZ321" s="99"/>
      <c r="AQA321" s="95"/>
      <c r="AQB321" s="99"/>
      <c r="AQC321" s="95"/>
      <c r="AQD321" s="99"/>
      <c r="AQE321" s="95"/>
      <c r="AQF321" s="99"/>
      <c r="AQG321" s="95"/>
      <c r="AQH321" s="99"/>
      <c r="AQI321" s="95"/>
      <c r="AQJ321" s="99"/>
      <c r="AQK321" s="95"/>
      <c r="AQL321" s="99"/>
      <c r="AQM321" s="95"/>
      <c r="AQN321" s="99"/>
      <c r="AQO321" s="95"/>
      <c r="AQP321" s="99"/>
      <c r="AQQ321" s="95"/>
      <c r="AQR321" s="99"/>
      <c r="AQS321" s="95"/>
      <c r="AQT321" s="99"/>
      <c r="AQU321" s="95"/>
      <c r="AQV321" s="99"/>
      <c r="AQW321" s="95"/>
      <c r="AQX321" s="99"/>
      <c r="AQY321" s="95"/>
      <c r="AQZ321" s="99"/>
      <c r="ARA321" s="95"/>
      <c r="ARB321" s="99"/>
      <c r="ARC321" s="95"/>
      <c r="ARD321" s="99"/>
      <c r="ARE321" s="95"/>
      <c r="ARF321" s="99"/>
      <c r="ARG321" s="95"/>
      <c r="ARH321" s="99"/>
      <c r="ARI321" s="95"/>
      <c r="ARJ321" s="99"/>
      <c r="ARK321" s="95"/>
      <c r="ARL321" s="99"/>
      <c r="ARM321" s="95"/>
      <c r="ARN321" s="99"/>
      <c r="ARO321" s="95"/>
      <c r="ARP321" s="99"/>
      <c r="ARQ321" s="95"/>
      <c r="ARR321" s="99"/>
      <c r="ARS321" s="95"/>
      <c r="ART321" s="99"/>
      <c r="ARU321" s="95"/>
      <c r="ARV321" s="99"/>
      <c r="ARW321" s="95"/>
      <c r="ARX321" s="99"/>
      <c r="ARY321" s="95"/>
      <c r="ARZ321" s="99"/>
      <c r="ASA321" s="95"/>
      <c r="ASB321" s="99"/>
      <c r="ASC321" s="95"/>
      <c r="ASD321" s="99"/>
      <c r="ASE321" s="95"/>
      <c r="ASF321" s="99"/>
      <c r="ASG321" s="95"/>
      <c r="ASH321" s="99"/>
      <c r="ASI321" s="95"/>
      <c r="ASJ321" s="99"/>
      <c r="ASK321" s="95"/>
      <c r="ASL321" s="99"/>
      <c r="ASM321" s="95"/>
      <c r="ASN321" s="99"/>
      <c r="ASO321" s="95"/>
      <c r="ASP321" s="99"/>
      <c r="ASQ321" s="95"/>
      <c r="ASR321" s="99"/>
      <c r="ASS321" s="95"/>
      <c r="AST321" s="99"/>
      <c r="ASU321" s="95"/>
      <c r="ASV321" s="99"/>
      <c r="ASW321" s="95"/>
      <c r="ASX321" s="99"/>
      <c r="ASY321" s="95"/>
      <c r="ASZ321" s="99"/>
      <c r="ATA321" s="95"/>
      <c r="ATB321" s="99"/>
      <c r="ATC321" s="95"/>
      <c r="ATD321" s="99"/>
      <c r="ATE321" s="95"/>
      <c r="ATF321" s="99"/>
      <c r="ATG321" s="95"/>
      <c r="ATH321" s="99"/>
      <c r="ATI321" s="95"/>
      <c r="ATJ321" s="99"/>
      <c r="ATK321" s="95"/>
      <c r="ATL321" s="99"/>
      <c r="ATM321" s="95"/>
      <c r="ATN321" s="99"/>
      <c r="ATO321" s="95"/>
      <c r="ATP321" s="99"/>
      <c r="ATQ321" s="95"/>
      <c r="ATR321" s="99"/>
      <c r="ATS321" s="95"/>
      <c r="ATT321" s="99"/>
      <c r="ATU321" s="95"/>
      <c r="ATV321" s="99"/>
      <c r="ATW321" s="95"/>
      <c r="ATX321" s="99"/>
      <c r="ATY321" s="95"/>
      <c r="ATZ321" s="99"/>
      <c r="AUA321" s="95"/>
      <c r="AUB321" s="99"/>
      <c r="AUC321" s="95"/>
      <c r="AUD321" s="99"/>
      <c r="AUE321" s="95"/>
      <c r="AUF321" s="99"/>
      <c r="AUG321" s="95"/>
      <c r="AUH321" s="99"/>
      <c r="AUI321" s="95"/>
      <c r="AUJ321" s="99"/>
      <c r="AUK321" s="95"/>
      <c r="AUL321" s="99"/>
      <c r="AUM321" s="95"/>
      <c r="AUN321" s="99"/>
      <c r="AUO321" s="95"/>
      <c r="AUP321" s="99"/>
      <c r="AUQ321" s="95"/>
      <c r="AUR321" s="99"/>
      <c r="AUS321" s="95"/>
      <c r="AUT321" s="99"/>
      <c r="AUU321" s="95"/>
      <c r="AUV321" s="99"/>
      <c r="AUW321" s="95"/>
      <c r="AUX321" s="99"/>
      <c r="AUY321" s="95"/>
      <c r="AUZ321" s="99"/>
      <c r="AVA321" s="95"/>
      <c r="AVB321" s="99"/>
      <c r="AVC321" s="95"/>
      <c r="AVD321" s="99"/>
      <c r="AVE321" s="95"/>
      <c r="AVF321" s="99"/>
      <c r="AVG321" s="95"/>
      <c r="AVH321" s="99"/>
      <c r="AVI321" s="95"/>
      <c r="AVJ321" s="99"/>
      <c r="AVK321" s="95"/>
      <c r="AVL321" s="99"/>
      <c r="AVM321" s="95"/>
      <c r="AVN321" s="99"/>
      <c r="AVO321" s="95"/>
      <c r="AVP321" s="99"/>
      <c r="AVQ321" s="95"/>
      <c r="AVR321" s="99"/>
      <c r="AVS321" s="95"/>
      <c r="AVT321" s="99"/>
      <c r="AVU321" s="95"/>
      <c r="AVV321" s="99"/>
      <c r="AVW321" s="95"/>
      <c r="AVX321" s="99"/>
      <c r="AVY321" s="95"/>
      <c r="AVZ321" s="99"/>
      <c r="AWA321" s="95"/>
      <c r="AWB321" s="99"/>
      <c r="AWC321" s="95"/>
      <c r="AWD321" s="99"/>
      <c r="AWE321" s="95"/>
      <c r="AWF321" s="99"/>
      <c r="AWG321" s="95"/>
      <c r="AWH321" s="99"/>
      <c r="AWI321" s="95"/>
      <c r="AWJ321" s="99"/>
      <c r="AWK321" s="95"/>
      <c r="AWL321" s="99"/>
      <c r="AWM321" s="95"/>
      <c r="AWN321" s="99"/>
      <c r="AWO321" s="95"/>
      <c r="AWP321" s="99"/>
      <c r="AWQ321" s="95"/>
      <c r="AWR321" s="99"/>
      <c r="AWS321" s="95"/>
      <c r="AWT321" s="99"/>
      <c r="AWU321" s="95"/>
      <c r="AWV321" s="99"/>
      <c r="AWW321" s="95"/>
      <c r="AWX321" s="99"/>
      <c r="AWY321" s="95"/>
      <c r="AWZ321" s="99"/>
      <c r="AXA321" s="95"/>
      <c r="AXB321" s="99"/>
      <c r="AXC321" s="95"/>
      <c r="AXD321" s="99"/>
      <c r="AXE321" s="95"/>
      <c r="AXF321" s="99"/>
      <c r="AXG321" s="95"/>
      <c r="AXH321" s="99"/>
      <c r="AXI321" s="95"/>
      <c r="AXJ321" s="99"/>
      <c r="AXK321" s="95"/>
      <c r="AXL321" s="99"/>
      <c r="AXM321" s="95"/>
      <c r="AXN321" s="99"/>
      <c r="AXO321" s="95"/>
      <c r="AXP321" s="99"/>
      <c r="AXQ321" s="95"/>
      <c r="AXR321" s="99"/>
      <c r="AXS321" s="95"/>
      <c r="AXT321" s="99"/>
      <c r="AXU321" s="95"/>
      <c r="AXV321" s="99"/>
      <c r="AXW321" s="95"/>
      <c r="AXX321" s="99"/>
      <c r="AXY321" s="95"/>
      <c r="AXZ321" s="99"/>
      <c r="AYA321" s="95"/>
      <c r="AYB321" s="99"/>
      <c r="AYC321" s="95"/>
      <c r="AYD321" s="99"/>
      <c r="AYE321" s="95"/>
      <c r="AYF321" s="99"/>
      <c r="AYG321" s="95"/>
      <c r="AYH321" s="99"/>
      <c r="AYI321" s="95"/>
      <c r="AYJ321" s="99"/>
      <c r="AYK321" s="95"/>
      <c r="AYL321" s="99"/>
      <c r="AYM321" s="95"/>
      <c r="AYN321" s="99"/>
      <c r="AYO321" s="95"/>
      <c r="AYP321" s="99"/>
      <c r="AYQ321" s="95"/>
      <c r="AYR321" s="99"/>
      <c r="AYS321" s="95"/>
      <c r="AYT321" s="99"/>
      <c r="AYU321" s="95"/>
      <c r="AYV321" s="99"/>
      <c r="AYW321" s="95"/>
      <c r="AYX321" s="99"/>
      <c r="AYY321" s="95"/>
      <c r="AYZ321" s="99"/>
      <c r="AZA321" s="95"/>
      <c r="AZB321" s="99"/>
      <c r="AZC321" s="95"/>
      <c r="AZD321" s="99"/>
      <c r="AZE321" s="95"/>
      <c r="AZF321" s="99"/>
      <c r="AZG321" s="95"/>
      <c r="AZH321" s="99"/>
      <c r="AZI321" s="95"/>
      <c r="AZJ321" s="99"/>
      <c r="AZK321" s="95"/>
      <c r="AZL321" s="99"/>
      <c r="AZM321" s="95"/>
      <c r="AZN321" s="99"/>
      <c r="AZO321" s="95"/>
      <c r="AZP321" s="99"/>
      <c r="AZQ321" s="95"/>
      <c r="AZR321" s="99"/>
      <c r="AZS321" s="95"/>
      <c r="AZT321" s="99"/>
      <c r="AZU321" s="95"/>
      <c r="AZV321" s="99"/>
      <c r="AZW321" s="95"/>
      <c r="AZX321" s="99"/>
      <c r="AZY321" s="95"/>
      <c r="AZZ321" s="99"/>
      <c r="BAA321" s="95"/>
      <c r="BAB321" s="99"/>
      <c r="BAC321" s="95"/>
      <c r="BAD321" s="99"/>
      <c r="BAE321" s="95"/>
      <c r="BAF321" s="99"/>
      <c r="BAG321" s="95"/>
      <c r="BAH321" s="99"/>
      <c r="BAI321" s="95"/>
      <c r="BAJ321" s="99"/>
      <c r="BAK321" s="95"/>
      <c r="BAL321" s="99"/>
      <c r="BAM321" s="95"/>
      <c r="BAN321" s="99"/>
      <c r="BAO321" s="95"/>
      <c r="BAP321" s="99"/>
      <c r="BAQ321" s="95"/>
      <c r="BAR321" s="99"/>
      <c r="BAS321" s="95"/>
      <c r="BAT321" s="99"/>
      <c r="BAU321" s="95"/>
      <c r="BAV321" s="99"/>
      <c r="BAW321" s="95"/>
      <c r="BAX321" s="99"/>
      <c r="BAY321" s="95"/>
      <c r="BAZ321" s="99"/>
      <c r="BBA321" s="95"/>
      <c r="BBB321" s="99"/>
      <c r="BBC321" s="95"/>
      <c r="BBD321" s="99"/>
      <c r="BBE321" s="95"/>
      <c r="BBF321" s="99"/>
      <c r="BBG321" s="95"/>
      <c r="BBH321" s="99"/>
      <c r="BBI321" s="95"/>
      <c r="BBJ321" s="99"/>
      <c r="BBK321" s="95"/>
      <c r="BBL321" s="99"/>
      <c r="BBM321" s="95"/>
      <c r="BBN321" s="99"/>
      <c r="BBO321" s="95"/>
      <c r="BBP321" s="99"/>
      <c r="BBQ321" s="95"/>
      <c r="BBR321" s="99"/>
      <c r="BBS321" s="95"/>
      <c r="BBT321" s="99"/>
      <c r="BBU321" s="95"/>
      <c r="BBV321" s="99"/>
      <c r="BBW321" s="95"/>
      <c r="BBX321" s="99"/>
      <c r="BBY321" s="95"/>
      <c r="BBZ321" s="99"/>
      <c r="BCA321" s="95"/>
      <c r="BCB321" s="99"/>
      <c r="BCC321" s="95"/>
      <c r="BCD321" s="99"/>
      <c r="BCE321" s="95"/>
      <c r="BCF321" s="99"/>
      <c r="BCG321" s="95"/>
      <c r="BCH321" s="99"/>
      <c r="BCI321" s="95"/>
      <c r="BCJ321" s="99"/>
      <c r="BCK321" s="95"/>
      <c r="BCL321" s="99"/>
      <c r="BCM321" s="95"/>
      <c r="BCN321" s="99"/>
      <c r="BCO321" s="95"/>
      <c r="BCP321" s="99"/>
      <c r="BCQ321" s="95"/>
      <c r="BCR321" s="99"/>
      <c r="BCS321" s="95"/>
      <c r="BCT321" s="99"/>
      <c r="BCU321" s="95"/>
      <c r="BCV321" s="99"/>
      <c r="BCW321" s="95"/>
      <c r="BCX321" s="99"/>
      <c r="BCY321" s="95"/>
      <c r="BCZ321" s="99"/>
      <c r="BDA321" s="95"/>
      <c r="BDB321" s="99"/>
      <c r="BDC321" s="95"/>
      <c r="BDD321" s="99"/>
      <c r="BDE321" s="95"/>
      <c r="BDF321" s="99"/>
      <c r="BDG321" s="95"/>
      <c r="BDH321" s="99"/>
      <c r="BDI321" s="95"/>
      <c r="BDJ321" s="99"/>
      <c r="BDK321" s="95"/>
      <c r="BDL321" s="99"/>
      <c r="BDM321" s="95"/>
      <c r="BDN321" s="99"/>
      <c r="BDO321" s="95"/>
      <c r="BDP321" s="99"/>
      <c r="BDQ321" s="95"/>
      <c r="BDR321" s="99"/>
      <c r="BDS321" s="95"/>
      <c r="BDT321" s="99"/>
      <c r="BDU321" s="95"/>
      <c r="BDV321" s="99"/>
      <c r="BDW321" s="95"/>
      <c r="BDX321" s="99"/>
      <c r="BDY321" s="95"/>
      <c r="BDZ321" s="99"/>
      <c r="BEA321" s="95"/>
      <c r="BEB321" s="99"/>
      <c r="BEC321" s="95"/>
      <c r="BED321" s="99"/>
      <c r="BEE321" s="95"/>
      <c r="BEF321" s="99"/>
      <c r="BEG321" s="95"/>
      <c r="BEH321" s="99"/>
      <c r="BEI321" s="95"/>
      <c r="BEJ321" s="99"/>
      <c r="BEK321" s="95"/>
      <c r="BEL321" s="99"/>
      <c r="BEM321" s="95"/>
      <c r="BEN321" s="99"/>
      <c r="BEO321" s="95"/>
      <c r="BEP321" s="99"/>
      <c r="BEQ321" s="95"/>
      <c r="BER321" s="99"/>
      <c r="BES321" s="95"/>
      <c r="BET321" s="99"/>
      <c r="BEU321" s="95"/>
      <c r="BEV321" s="99"/>
      <c r="BEW321" s="95"/>
      <c r="BEX321" s="99"/>
      <c r="BEY321" s="95"/>
      <c r="BEZ321" s="99"/>
      <c r="BFA321" s="95"/>
      <c r="BFB321" s="99"/>
      <c r="BFC321" s="95"/>
      <c r="BFD321" s="99"/>
      <c r="BFE321" s="95"/>
      <c r="BFF321" s="99"/>
      <c r="BFG321" s="95"/>
      <c r="BFH321" s="99"/>
      <c r="BFI321" s="95"/>
      <c r="BFJ321" s="99"/>
      <c r="BFK321" s="95"/>
      <c r="BFL321" s="99"/>
      <c r="BFM321" s="95"/>
      <c r="BFN321" s="99"/>
      <c r="BFO321" s="95"/>
      <c r="BFP321" s="99"/>
      <c r="BFQ321" s="95"/>
      <c r="BFR321" s="99"/>
      <c r="BFS321" s="95"/>
      <c r="BFT321" s="99"/>
      <c r="BFU321" s="95"/>
      <c r="BFV321" s="99"/>
      <c r="BFW321" s="95"/>
      <c r="BFX321" s="99"/>
      <c r="BFY321" s="95"/>
      <c r="BFZ321" s="99"/>
      <c r="BGA321" s="95"/>
      <c r="BGB321" s="99"/>
      <c r="BGC321" s="95"/>
      <c r="BGD321" s="99"/>
      <c r="BGE321" s="95"/>
      <c r="BGF321" s="99"/>
      <c r="BGG321" s="95"/>
      <c r="BGH321" s="99"/>
      <c r="BGI321" s="95"/>
      <c r="BGJ321" s="99"/>
      <c r="BGK321" s="95"/>
      <c r="BGL321" s="99"/>
      <c r="BGM321" s="95"/>
      <c r="BGN321" s="99"/>
      <c r="BGO321" s="95"/>
      <c r="BGP321" s="99"/>
      <c r="BGQ321" s="95"/>
      <c r="BGR321" s="99"/>
      <c r="BGS321" s="95"/>
      <c r="BGT321" s="99"/>
      <c r="BGU321" s="95"/>
      <c r="BGV321" s="99"/>
      <c r="BGW321" s="95"/>
      <c r="BGX321" s="99"/>
      <c r="BGY321" s="95"/>
      <c r="BGZ321" s="99"/>
      <c r="BHA321" s="95"/>
      <c r="BHB321" s="99"/>
      <c r="BHC321" s="95"/>
      <c r="BHD321" s="99"/>
      <c r="BHE321" s="95"/>
      <c r="BHF321" s="99"/>
      <c r="BHG321" s="95"/>
      <c r="BHH321" s="99"/>
      <c r="BHI321" s="95"/>
      <c r="BHJ321" s="99"/>
      <c r="BHK321" s="95"/>
      <c r="BHL321" s="99"/>
      <c r="BHM321" s="95"/>
      <c r="BHN321" s="99"/>
      <c r="BHO321" s="95"/>
      <c r="BHP321" s="99"/>
      <c r="BHQ321" s="95"/>
      <c r="BHR321" s="99"/>
      <c r="BHS321" s="95"/>
      <c r="BHT321" s="99"/>
      <c r="BHU321" s="95"/>
      <c r="BHV321" s="99"/>
      <c r="BHW321" s="95"/>
      <c r="BHX321" s="99"/>
      <c r="BHY321" s="95"/>
      <c r="BHZ321" s="99"/>
      <c r="BIA321" s="95"/>
      <c r="BIB321" s="99"/>
      <c r="BIC321" s="95"/>
      <c r="BID321" s="99"/>
      <c r="BIE321" s="95"/>
      <c r="BIF321" s="99"/>
      <c r="BIG321" s="95"/>
      <c r="BIH321" s="99"/>
      <c r="BII321" s="95"/>
      <c r="BIJ321" s="99"/>
      <c r="BIK321" s="95"/>
      <c r="BIL321" s="99"/>
      <c r="BIM321" s="95"/>
      <c r="BIN321" s="99"/>
      <c r="BIO321" s="95"/>
      <c r="BIP321" s="99"/>
      <c r="BIQ321" s="95"/>
      <c r="BIR321" s="99"/>
      <c r="BIS321" s="95"/>
      <c r="BIT321" s="99"/>
      <c r="BIU321" s="95"/>
      <c r="BIV321" s="99"/>
      <c r="BIW321" s="95"/>
      <c r="BIX321" s="99"/>
      <c r="BIY321" s="95"/>
      <c r="BIZ321" s="99"/>
      <c r="BJA321" s="95"/>
      <c r="BJB321" s="99"/>
      <c r="BJC321" s="95"/>
      <c r="BJD321" s="99"/>
      <c r="BJE321" s="95"/>
      <c r="BJF321" s="99"/>
      <c r="BJG321" s="95"/>
      <c r="BJH321" s="99"/>
      <c r="BJI321" s="95"/>
      <c r="BJJ321" s="99"/>
      <c r="BJK321" s="95"/>
      <c r="BJL321" s="99"/>
      <c r="BJM321" s="95"/>
      <c r="BJN321" s="99"/>
      <c r="BJO321" s="95"/>
      <c r="BJP321" s="99"/>
      <c r="BJQ321" s="95"/>
      <c r="BJR321" s="99"/>
      <c r="BJS321" s="95"/>
      <c r="BJT321" s="99"/>
      <c r="BJU321" s="95"/>
      <c r="BJV321" s="99"/>
      <c r="BJW321" s="95"/>
      <c r="BJX321" s="99"/>
      <c r="BJY321" s="95"/>
      <c r="BJZ321" s="99"/>
      <c r="BKA321" s="95"/>
      <c r="BKB321" s="99"/>
      <c r="BKC321" s="95"/>
      <c r="BKD321" s="99"/>
      <c r="BKE321" s="95"/>
      <c r="BKF321" s="99"/>
      <c r="BKG321" s="95"/>
      <c r="BKH321" s="99"/>
      <c r="BKI321" s="95"/>
      <c r="BKJ321" s="99"/>
      <c r="BKK321" s="95"/>
      <c r="BKL321" s="99"/>
      <c r="BKM321" s="95"/>
      <c r="BKN321" s="99"/>
      <c r="BKO321" s="95"/>
      <c r="BKP321" s="99"/>
      <c r="BKQ321" s="95"/>
      <c r="BKR321" s="99"/>
      <c r="BKS321" s="95"/>
      <c r="BKT321" s="99"/>
      <c r="BKU321" s="95"/>
      <c r="BKV321" s="99"/>
      <c r="BKW321" s="95"/>
      <c r="BKX321" s="99"/>
      <c r="BKY321" s="95"/>
      <c r="BKZ321" s="99"/>
      <c r="BLA321" s="95"/>
      <c r="BLB321" s="99"/>
      <c r="BLC321" s="95"/>
      <c r="BLD321" s="99"/>
      <c r="BLE321" s="95"/>
      <c r="BLF321" s="99"/>
      <c r="BLG321" s="95"/>
      <c r="BLH321" s="99"/>
      <c r="BLI321" s="95"/>
      <c r="BLJ321" s="99"/>
      <c r="BLK321" s="95"/>
      <c r="BLL321" s="99"/>
      <c r="BLM321" s="95"/>
      <c r="BLN321" s="99"/>
      <c r="BLO321" s="95"/>
      <c r="BLP321" s="99"/>
      <c r="BLQ321" s="95"/>
      <c r="BLR321" s="99"/>
      <c r="BLS321" s="95"/>
      <c r="BLT321" s="99"/>
      <c r="BLU321" s="95"/>
      <c r="BLV321" s="99"/>
      <c r="BLW321" s="95"/>
      <c r="BLX321" s="99"/>
      <c r="BLY321" s="95"/>
      <c r="BLZ321" s="99"/>
      <c r="BMA321" s="95"/>
      <c r="BMB321" s="99"/>
      <c r="BMC321" s="95"/>
      <c r="BMD321" s="99"/>
      <c r="BME321" s="95"/>
      <c r="BMF321" s="99"/>
      <c r="BMG321" s="95"/>
      <c r="BMH321" s="99"/>
      <c r="BMI321" s="95"/>
      <c r="BMJ321" s="99"/>
      <c r="BMK321" s="95"/>
      <c r="BML321" s="99"/>
      <c r="BMM321" s="95"/>
      <c r="BMN321" s="99"/>
      <c r="BMO321" s="95"/>
      <c r="BMP321" s="99"/>
      <c r="BMQ321" s="95"/>
      <c r="BMR321" s="99"/>
      <c r="BMS321" s="95"/>
      <c r="BMT321" s="99"/>
      <c r="BMU321" s="95"/>
      <c r="BMV321" s="99"/>
      <c r="BMW321" s="95"/>
      <c r="BMX321" s="99"/>
      <c r="BMY321" s="95"/>
      <c r="BMZ321" s="99"/>
      <c r="BNA321" s="95"/>
      <c r="BNB321" s="99"/>
      <c r="BNC321" s="95"/>
      <c r="BND321" s="99"/>
      <c r="BNE321" s="95"/>
      <c r="BNF321" s="99"/>
      <c r="BNG321" s="95"/>
      <c r="BNH321" s="99"/>
      <c r="BNI321" s="95"/>
      <c r="BNJ321" s="99"/>
      <c r="BNK321" s="95"/>
      <c r="BNL321" s="99"/>
      <c r="BNM321" s="95"/>
      <c r="BNN321" s="99"/>
      <c r="BNO321" s="95"/>
      <c r="BNP321" s="99"/>
      <c r="BNQ321" s="95"/>
      <c r="BNR321" s="99"/>
      <c r="BNS321" s="95"/>
      <c r="BNT321" s="99"/>
      <c r="BNU321" s="95"/>
      <c r="BNV321" s="99"/>
      <c r="BNW321" s="95"/>
      <c r="BNX321" s="99"/>
      <c r="BNY321" s="95"/>
      <c r="BNZ321" s="99"/>
      <c r="BOA321" s="95"/>
      <c r="BOB321" s="99"/>
      <c r="BOC321" s="95"/>
      <c r="BOD321" s="99"/>
      <c r="BOE321" s="95"/>
      <c r="BOF321" s="99"/>
      <c r="BOG321" s="95"/>
      <c r="BOH321" s="99"/>
      <c r="BOI321" s="95"/>
      <c r="BOJ321" s="99"/>
      <c r="BOK321" s="95"/>
      <c r="BOL321" s="99"/>
      <c r="BOM321" s="95"/>
      <c r="BON321" s="99"/>
      <c r="BOO321" s="95"/>
      <c r="BOP321" s="99"/>
      <c r="BOQ321" s="95"/>
      <c r="BOR321" s="99"/>
      <c r="BOS321" s="95"/>
      <c r="BOT321" s="99"/>
      <c r="BOU321" s="95"/>
      <c r="BOV321" s="99"/>
      <c r="BOW321" s="95"/>
      <c r="BOX321" s="99"/>
      <c r="BOY321" s="95"/>
      <c r="BOZ321" s="99"/>
      <c r="BPA321" s="95"/>
      <c r="BPB321" s="99"/>
      <c r="BPC321" s="95"/>
      <c r="BPD321" s="99"/>
      <c r="BPE321" s="95"/>
      <c r="BPF321" s="99"/>
      <c r="BPG321" s="95"/>
      <c r="BPH321" s="99"/>
      <c r="BPI321" s="95"/>
      <c r="BPJ321" s="99"/>
      <c r="BPK321" s="95"/>
      <c r="BPL321" s="99"/>
      <c r="BPM321" s="95"/>
      <c r="BPN321" s="99"/>
      <c r="BPO321" s="95"/>
      <c r="BPP321" s="99"/>
      <c r="BPQ321" s="95"/>
      <c r="BPR321" s="99"/>
      <c r="BPS321" s="95"/>
      <c r="BPT321" s="99"/>
      <c r="BPU321" s="95"/>
      <c r="BPV321" s="99"/>
      <c r="BPW321" s="95"/>
      <c r="BPX321" s="99"/>
      <c r="BPY321" s="95"/>
      <c r="BPZ321" s="99"/>
      <c r="BQA321" s="95"/>
      <c r="BQB321" s="99"/>
      <c r="BQC321" s="95"/>
      <c r="BQD321" s="99"/>
      <c r="BQE321" s="95"/>
      <c r="BQF321" s="99"/>
      <c r="BQG321" s="95"/>
      <c r="BQH321" s="99"/>
      <c r="BQI321" s="95"/>
      <c r="BQJ321" s="99"/>
      <c r="BQK321" s="95"/>
      <c r="BQL321" s="99"/>
      <c r="BQM321" s="95"/>
      <c r="BQN321" s="99"/>
      <c r="BQO321" s="95"/>
      <c r="BQP321" s="99"/>
      <c r="BQQ321" s="95"/>
      <c r="BQR321" s="99"/>
      <c r="BQS321" s="95"/>
      <c r="BQT321" s="99"/>
      <c r="BQU321" s="95"/>
      <c r="BQV321" s="99"/>
      <c r="BQW321" s="95"/>
      <c r="BQX321" s="99"/>
      <c r="BQY321" s="95"/>
      <c r="BQZ321" s="99"/>
      <c r="BRA321" s="95"/>
      <c r="BRB321" s="99"/>
      <c r="BRC321" s="95"/>
      <c r="BRD321" s="99"/>
      <c r="BRE321" s="95"/>
      <c r="BRF321" s="99"/>
      <c r="BRG321" s="95"/>
      <c r="BRH321" s="99"/>
      <c r="BRI321" s="95"/>
      <c r="BRJ321" s="99"/>
      <c r="BRK321" s="95"/>
      <c r="BRL321" s="99"/>
      <c r="BRM321" s="95"/>
      <c r="BRN321" s="99"/>
      <c r="BRO321" s="95"/>
      <c r="BRP321" s="99"/>
      <c r="BRQ321" s="95"/>
      <c r="BRR321" s="99"/>
      <c r="BRS321" s="95"/>
      <c r="BRT321" s="99"/>
      <c r="BRU321" s="95"/>
      <c r="BRV321" s="99"/>
      <c r="BRW321" s="95"/>
      <c r="BRX321" s="99"/>
      <c r="BRY321" s="95"/>
      <c r="BRZ321" s="99"/>
      <c r="BSA321" s="95"/>
      <c r="BSB321" s="99"/>
      <c r="BSC321" s="95"/>
      <c r="BSD321" s="99"/>
      <c r="BSE321" s="95"/>
      <c r="BSF321" s="99"/>
      <c r="BSG321" s="95"/>
      <c r="BSH321" s="99"/>
      <c r="BSI321" s="95"/>
      <c r="BSJ321" s="99"/>
      <c r="BSK321" s="95"/>
      <c r="BSL321" s="99"/>
      <c r="BSM321" s="95"/>
      <c r="BSN321" s="99"/>
      <c r="BSO321" s="95"/>
      <c r="BSP321" s="99"/>
      <c r="BSQ321" s="95"/>
      <c r="BSR321" s="99"/>
      <c r="BSS321" s="95"/>
      <c r="BST321" s="99"/>
      <c r="BSU321" s="95"/>
      <c r="BSV321" s="99"/>
      <c r="BSW321" s="95"/>
      <c r="BSX321" s="99"/>
      <c r="BSY321" s="95"/>
      <c r="BSZ321" s="99"/>
      <c r="BTA321" s="95"/>
      <c r="BTB321" s="99"/>
      <c r="BTC321" s="95"/>
      <c r="BTD321" s="99"/>
      <c r="BTE321" s="95"/>
      <c r="BTF321" s="99"/>
      <c r="BTG321" s="95"/>
      <c r="BTH321" s="99"/>
      <c r="BTI321" s="95"/>
      <c r="BTJ321" s="99"/>
      <c r="BTK321" s="95"/>
      <c r="BTL321" s="99"/>
      <c r="BTM321" s="95"/>
      <c r="BTN321" s="99"/>
      <c r="BTO321" s="95"/>
      <c r="BTP321" s="99"/>
      <c r="BTQ321" s="95"/>
      <c r="BTR321" s="99"/>
      <c r="BTS321" s="95"/>
      <c r="BTT321" s="99"/>
      <c r="BTU321" s="95"/>
      <c r="BTV321" s="99"/>
      <c r="BTW321" s="95"/>
      <c r="BTX321" s="99"/>
      <c r="BTY321" s="95"/>
      <c r="BTZ321" s="99"/>
      <c r="BUA321" s="95"/>
      <c r="BUB321" s="99"/>
      <c r="BUC321" s="95"/>
      <c r="BUD321" s="99"/>
      <c r="BUE321" s="95"/>
      <c r="BUF321" s="99"/>
      <c r="BUG321" s="95"/>
      <c r="BUH321" s="99"/>
      <c r="BUI321" s="95"/>
      <c r="BUJ321" s="99"/>
      <c r="BUK321" s="95"/>
      <c r="BUL321" s="99"/>
      <c r="BUM321" s="95"/>
      <c r="BUN321" s="99"/>
      <c r="BUO321" s="95"/>
      <c r="BUP321" s="99"/>
      <c r="BUQ321" s="95"/>
      <c r="BUR321" s="99"/>
      <c r="BUS321" s="95"/>
      <c r="BUT321" s="99"/>
      <c r="BUU321" s="95"/>
      <c r="BUV321" s="99"/>
      <c r="BUW321" s="95"/>
      <c r="BUX321" s="99"/>
      <c r="BUY321" s="95"/>
      <c r="BUZ321" s="99"/>
      <c r="BVA321" s="95"/>
      <c r="BVB321" s="99"/>
      <c r="BVC321" s="95"/>
      <c r="BVD321" s="99"/>
      <c r="BVE321" s="95"/>
      <c r="BVF321" s="99"/>
      <c r="BVG321" s="95"/>
      <c r="BVH321" s="99"/>
      <c r="BVI321" s="95"/>
      <c r="BVJ321" s="99"/>
      <c r="BVK321" s="95"/>
      <c r="BVL321" s="99"/>
      <c r="BVM321" s="95"/>
      <c r="BVN321" s="99"/>
      <c r="BVO321" s="95"/>
      <c r="BVP321" s="99"/>
      <c r="BVQ321" s="95"/>
      <c r="BVR321" s="99"/>
      <c r="BVS321" s="95"/>
      <c r="BVT321" s="99"/>
      <c r="BVU321" s="95"/>
      <c r="BVV321" s="99"/>
      <c r="BVW321" s="95"/>
      <c r="BVX321" s="99"/>
      <c r="BVY321" s="95"/>
      <c r="BVZ321" s="99"/>
      <c r="BWA321" s="95"/>
      <c r="BWB321" s="99"/>
      <c r="BWC321" s="95"/>
      <c r="BWD321" s="99"/>
      <c r="BWE321" s="95"/>
      <c r="BWF321" s="99"/>
      <c r="BWG321" s="95"/>
      <c r="BWH321" s="99"/>
      <c r="BWI321" s="95"/>
      <c r="BWJ321" s="99"/>
      <c r="BWK321" s="95"/>
      <c r="BWL321" s="99"/>
      <c r="BWM321" s="95"/>
      <c r="BWN321" s="99"/>
      <c r="BWO321" s="95"/>
      <c r="BWP321" s="99"/>
      <c r="BWQ321" s="95"/>
      <c r="BWR321" s="99"/>
      <c r="BWS321" s="95"/>
      <c r="BWT321" s="99"/>
      <c r="BWU321" s="95"/>
      <c r="BWV321" s="99"/>
      <c r="BWW321" s="95"/>
      <c r="BWX321" s="99"/>
      <c r="BWY321" s="95"/>
      <c r="BWZ321" s="99"/>
      <c r="BXA321" s="95"/>
      <c r="BXB321" s="99"/>
      <c r="BXC321" s="95"/>
      <c r="BXD321" s="99"/>
      <c r="BXE321" s="95"/>
      <c r="BXF321" s="99"/>
      <c r="BXG321" s="95"/>
      <c r="BXH321" s="99"/>
      <c r="BXI321" s="95"/>
      <c r="BXJ321" s="99"/>
      <c r="BXK321" s="95"/>
      <c r="BXL321" s="99"/>
      <c r="BXM321" s="95"/>
      <c r="BXN321" s="99"/>
      <c r="BXO321" s="95"/>
      <c r="BXP321" s="99"/>
      <c r="BXQ321" s="95"/>
      <c r="BXR321" s="99"/>
      <c r="BXS321" s="95"/>
      <c r="BXT321" s="99"/>
      <c r="BXU321" s="95"/>
      <c r="BXV321" s="99"/>
      <c r="BXW321" s="95"/>
      <c r="BXX321" s="99"/>
      <c r="BXY321" s="95"/>
      <c r="BXZ321" s="99"/>
      <c r="BYA321" s="95"/>
      <c r="BYB321" s="99"/>
      <c r="BYC321" s="95"/>
      <c r="BYD321" s="99"/>
      <c r="BYE321" s="95"/>
      <c r="BYF321" s="99"/>
      <c r="BYG321" s="95"/>
      <c r="BYH321" s="99"/>
      <c r="BYI321" s="95"/>
      <c r="BYJ321" s="99"/>
      <c r="BYK321" s="95"/>
      <c r="BYL321" s="99"/>
      <c r="BYM321" s="95"/>
      <c r="BYN321" s="99"/>
      <c r="BYO321" s="95"/>
      <c r="BYP321" s="99"/>
      <c r="BYQ321" s="95"/>
      <c r="BYR321" s="99"/>
      <c r="BYS321" s="95"/>
      <c r="BYT321" s="99"/>
      <c r="BYU321" s="95"/>
      <c r="BYV321" s="99"/>
      <c r="BYW321" s="95"/>
      <c r="BYX321" s="99"/>
      <c r="BYY321" s="95"/>
      <c r="BYZ321" s="99"/>
      <c r="BZA321" s="95"/>
      <c r="BZB321" s="99"/>
      <c r="BZC321" s="95"/>
      <c r="BZD321" s="99"/>
      <c r="BZE321" s="95"/>
      <c r="BZF321" s="99"/>
      <c r="BZG321" s="95"/>
      <c r="BZH321" s="99"/>
      <c r="BZI321" s="95"/>
      <c r="BZJ321" s="99"/>
      <c r="BZK321" s="95"/>
      <c r="BZL321" s="99"/>
      <c r="BZM321" s="95"/>
      <c r="BZN321" s="99"/>
      <c r="BZO321" s="95"/>
      <c r="BZP321" s="99"/>
      <c r="BZQ321" s="95"/>
      <c r="BZR321" s="99"/>
      <c r="BZS321" s="95"/>
      <c r="BZT321" s="99"/>
      <c r="BZU321" s="95"/>
      <c r="BZV321" s="99"/>
      <c r="BZW321" s="95"/>
      <c r="BZX321" s="99"/>
      <c r="BZY321" s="95"/>
      <c r="BZZ321" s="99"/>
      <c r="CAA321" s="95"/>
      <c r="CAB321" s="99"/>
      <c r="CAC321" s="95"/>
      <c r="CAD321" s="99"/>
      <c r="CAE321" s="95"/>
      <c r="CAF321" s="99"/>
      <c r="CAG321" s="95"/>
      <c r="CAH321" s="99"/>
      <c r="CAI321" s="95"/>
      <c r="CAJ321" s="99"/>
      <c r="CAK321" s="95"/>
      <c r="CAL321" s="99"/>
      <c r="CAM321" s="95"/>
      <c r="CAN321" s="99"/>
      <c r="CAO321" s="95"/>
      <c r="CAP321" s="99"/>
      <c r="CAQ321" s="95"/>
      <c r="CAR321" s="99"/>
      <c r="CAS321" s="95"/>
      <c r="CAT321" s="99"/>
      <c r="CAU321" s="95"/>
      <c r="CAV321" s="99"/>
      <c r="CAW321" s="95"/>
      <c r="CAX321" s="99"/>
      <c r="CAY321" s="95"/>
      <c r="CAZ321" s="99"/>
      <c r="CBA321" s="95"/>
      <c r="CBB321" s="99"/>
      <c r="CBC321" s="95"/>
      <c r="CBD321" s="99"/>
      <c r="CBE321" s="95"/>
      <c r="CBF321" s="99"/>
      <c r="CBG321" s="95"/>
      <c r="CBH321" s="99"/>
      <c r="CBI321" s="95"/>
      <c r="CBJ321" s="99"/>
      <c r="CBK321" s="95"/>
      <c r="CBL321" s="99"/>
      <c r="CBM321" s="95"/>
      <c r="CBN321" s="99"/>
      <c r="CBO321" s="95"/>
      <c r="CBP321" s="99"/>
      <c r="CBQ321" s="95"/>
      <c r="CBR321" s="99"/>
      <c r="CBS321" s="95"/>
      <c r="CBT321" s="99"/>
      <c r="CBU321" s="95"/>
      <c r="CBV321" s="99"/>
      <c r="CBW321" s="95"/>
      <c r="CBX321" s="99"/>
      <c r="CBY321" s="95"/>
      <c r="CBZ321" s="99"/>
      <c r="CCA321" s="95"/>
      <c r="CCB321" s="99"/>
      <c r="CCC321" s="95"/>
      <c r="CCD321" s="99"/>
      <c r="CCE321" s="95"/>
      <c r="CCF321" s="99"/>
      <c r="CCG321" s="95"/>
      <c r="CCH321" s="99"/>
      <c r="CCI321" s="95"/>
      <c r="CCJ321" s="99"/>
      <c r="CCK321" s="95"/>
      <c r="CCL321" s="99"/>
      <c r="CCM321" s="95"/>
      <c r="CCN321" s="99"/>
      <c r="CCO321" s="95"/>
      <c r="CCP321" s="99"/>
      <c r="CCQ321" s="95"/>
      <c r="CCR321" s="99"/>
      <c r="CCS321" s="95"/>
      <c r="CCT321" s="99"/>
      <c r="CCU321" s="95"/>
      <c r="CCV321" s="99"/>
      <c r="CCW321" s="95"/>
      <c r="CCX321" s="99"/>
      <c r="CCY321" s="95"/>
      <c r="CCZ321" s="99"/>
      <c r="CDA321" s="95"/>
      <c r="CDB321" s="99"/>
      <c r="CDC321" s="95"/>
      <c r="CDD321" s="99"/>
      <c r="CDE321" s="95"/>
      <c r="CDF321" s="99"/>
      <c r="CDG321" s="95"/>
      <c r="CDH321" s="99"/>
      <c r="CDI321" s="95"/>
      <c r="CDJ321" s="99"/>
      <c r="CDK321" s="95"/>
      <c r="CDL321" s="99"/>
      <c r="CDM321" s="95"/>
      <c r="CDN321" s="99"/>
      <c r="CDO321" s="95"/>
      <c r="CDP321" s="99"/>
      <c r="CDQ321" s="95"/>
      <c r="CDR321" s="99"/>
      <c r="CDS321" s="95"/>
      <c r="CDT321" s="99"/>
      <c r="CDU321" s="95"/>
      <c r="CDV321" s="99"/>
      <c r="CDW321" s="95"/>
      <c r="CDX321" s="99"/>
      <c r="CDY321" s="95"/>
      <c r="CDZ321" s="99"/>
      <c r="CEA321" s="95"/>
      <c r="CEB321" s="99"/>
      <c r="CEC321" s="95"/>
      <c r="CED321" s="99"/>
      <c r="CEE321" s="95"/>
      <c r="CEF321" s="99"/>
      <c r="CEG321" s="95"/>
      <c r="CEH321" s="99"/>
      <c r="CEI321" s="95"/>
      <c r="CEJ321" s="99"/>
      <c r="CEK321" s="95"/>
      <c r="CEL321" s="99"/>
      <c r="CEM321" s="95"/>
      <c r="CEN321" s="99"/>
      <c r="CEO321" s="95"/>
      <c r="CEP321" s="99"/>
      <c r="CEQ321" s="95"/>
      <c r="CER321" s="99"/>
      <c r="CES321" s="95"/>
      <c r="CET321" s="99"/>
      <c r="CEU321" s="95"/>
      <c r="CEV321" s="99"/>
      <c r="CEW321" s="95"/>
      <c r="CEX321" s="99"/>
      <c r="CEY321" s="95"/>
      <c r="CEZ321" s="99"/>
      <c r="CFA321" s="95"/>
      <c r="CFB321" s="99"/>
      <c r="CFC321" s="95"/>
      <c r="CFD321" s="99"/>
      <c r="CFE321" s="95"/>
      <c r="CFF321" s="99"/>
      <c r="CFG321" s="95"/>
      <c r="CFH321" s="99"/>
      <c r="CFI321" s="95"/>
      <c r="CFJ321" s="99"/>
      <c r="CFK321" s="95"/>
      <c r="CFL321" s="99"/>
      <c r="CFM321" s="95"/>
      <c r="CFN321" s="99"/>
      <c r="CFO321" s="95"/>
      <c r="CFP321" s="99"/>
      <c r="CFQ321" s="95"/>
      <c r="CFR321" s="99"/>
      <c r="CFS321" s="95"/>
      <c r="CFT321" s="99"/>
      <c r="CFU321" s="95"/>
      <c r="CFV321" s="99"/>
      <c r="CFW321" s="95"/>
      <c r="CFX321" s="99"/>
      <c r="CFY321" s="95"/>
      <c r="CFZ321" s="99"/>
      <c r="CGA321" s="95"/>
      <c r="CGB321" s="99"/>
      <c r="CGC321" s="95"/>
      <c r="CGD321" s="99"/>
      <c r="CGE321" s="95"/>
      <c r="CGF321" s="99"/>
      <c r="CGG321" s="95"/>
      <c r="CGH321" s="99"/>
      <c r="CGI321" s="95"/>
      <c r="CGJ321" s="99"/>
      <c r="CGK321" s="95"/>
      <c r="CGL321" s="99"/>
      <c r="CGM321" s="95"/>
      <c r="CGN321" s="99"/>
      <c r="CGO321" s="95"/>
      <c r="CGP321" s="99"/>
      <c r="CGQ321" s="95"/>
      <c r="CGR321" s="99"/>
      <c r="CGS321" s="95"/>
      <c r="CGT321" s="99"/>
      <c r="CGU321" s="95"/>
      <c r="CGV321" s="99"/>
      <c r="CGW321" s="95"/>
      <c r="CGX321" s="99"/>
      <c r="CGY321" s="95"/>
      <c r="CGZ321" s="99"/>
      <c r="CHA321" s="95"/>
      <c r="CHB321" s="99"/>
      <c r="CHC321" s="95"/>
      <c r="CHD321" s="99"/>
      <c r="CHE321" s="95"/>
      <c r="CHF321" s="99"/>
      <c r="CHG321" s="95"/>
      <c r="CHH321" s="99"/>
      <c r="CHI321" s="95"/>
      <c r="CHJ321" s="99"/>
      <c r="CHK321" s="95"/>
      <c r="CHL321" s="99"/>
      <c r="CHM321" s="95"/>
      <c r="CHN321" s="99"/>
      <c r="CHO321" s="95"/>
      <c r="CHP321" s="99"/>
      <c r="CHQ321" s="95"/>
      <c r="CHR321" s="99"/>
      <c r="CHS321" s="95"/>
      <c r="CHT321" s="99"/>
      <c r="CHU321" s="95"/>
      <c r="CHV321" s="99"/>
      <c r="CHW321" s="95"/>
      <c r="CHX321" s="99"/>
      <c r="CHY321" s="95"/>
      <c r="CHZ321" s="99"/>
      <c r="CIA321" s="95"/>
      <c r="CIB321" s="99"/>
      <c r="CIC321" s="95"/>
      <c r="CID321" s="99"/>
      <c r="CIE321" s="95"/>
      <c r="CIF321" s="99"/>
      <c r="CIG321" s="95"/>
      <c r="CIH321" s="99"/>
      <c r="CII321" s="95"/>
      <c r="CIJ321" s="99"/>
      <c r="CIK321" s="95"/>
      <c r="CIL321" s="99"/>
      <c r="CIM321" s="95"/>
      <c r="CIN321" s="99"/>
      <c r="CIO321" s="95"/>
      <c r="CIP321" s="99"/>
      <c r="CIQ321" s="95"/>
      <c r="CIR321" s="99"/>
      <c r="CIS321" s="95"/>
      <c r="CIT321" s="99"/>
      <c r="CIU321" s="95"/>
      <c r="CIV321" s="99"/>
      <c r="CIW321" s="95"/>
      <c r="CIX321" s="99"/>
      <c r="CIY321" s="95"/>
      <c r="CIZ321" s="99"/>
      <c r="CJA321" s="95"/>
      <c r="CJB321" s="99"/>
      <c r="CJC321" s="95"/>
      <c r="CJD321" s="99"/>
      <c r="CJE321" s="95"/>
      <c r="CJF321" s="99"/>
      <c r="CJG321" s="95"/>
      <c r="CJH321" s="99"/>
      <c r="CJI321" s="95"/>
      <c r="CJJ321" s="99"/>
      <c r="CJK321" s="95"/>
      <c r="CJL321" s="99"/>
      <c r="CJM321" s="95"/>
      <c r="CJN321" s="99"/>
      <c r="CJO321" s="95"/>
      <c r="CJP321" s="99"/>
      <c r="CJQ321" s="95"/>
      <c r="CJR321" s="99"/>
      <c r="CJS321" s="95"/>
      <c r="CJT321" s="99"/>
      <c r="CJU321" s="95"/>
      <c r="CJV321" s="99"/>
      <c r="CJW321" s="95"/>
      <c r="CJX321" s="99"/>
      <c r="CJY321" s="95"/>
      <c r="CJZ321" s="99"/>
      <c r="CKA321" s="95"/>
      <c r="CKB321" s="99"/>
      <c r="CKC321" s="95"/>
      <c r="CKD321" s="99"/>
      <c r="CKE321" s="95"/>
      <c r="CKF321" s="99"/>
      <c r="CKG321" s="95"/>
      <c r="CKH321" s="99"/>
      <c r="CKI321" s="95"/>
      <c r="CKJ321" s="99"/>
      <c r="CKK321" s="95"/>
      <c r="CKL321" s="99"/>
      <c r="CKM321" s="95"/>
      <c r="CKN321" s="99"/>
      <c r="CKO321" s="95"/>
      <c r="CKP321" s="99"/>
      <c r="CKQ321" s="95"/>
      <c r="CKR321" s="99"/>
      <c r="CKS321" s="95"/>
      <c r="CKT321" s="99"/>
      <c r="CKU321" s="95"/>
      <c r="CKV321" s="99"/>
      <c r="CKW321" s="95"/>
      <c r="CKX321" s="99"/>
      <c r="CKY321" s="95"/>
      <c r="CKZ321" s="99"/>
      <c r="CLA321" s="95"/>
      <c r="CLB321" s="99"/>
      <c r="CLC321" s="95"/>
      <c r="CLD321" s="99"/>
      <c r="CLE321" s="95"/>
      <c r="CLF321" s="99"/>
      <c r="CLG321" s="95"/>
      <c r="CLH321" s="99"/>
      <c r="CLI321" s="95"/>
      <c r="CLJ321" s="99"/>
      <c r="CLK321" s="95"/>
      <c r="CLL321" s="99"/>
      <c r="CLM321" s="95"/>
      <c r="CLN321" s="99"/>
      <c r="CLO321" s="95"/>
      <c r="CLP321" s="99"/>
      <c r="CLQ321" s="95"/>
      <c r="CLR321" s="99"/>
      <c r="CLS321" s="95"/>
      <c r="CLT321" s="99"/>
      <c r="CLU321" s="95"/>
      <c r="CLV321" s="99"/>
      <c r="CLW321" s="95"/>
      <c r="CLX321" s="99"/>
      <c r="CLY321" s="95"/>
      <c r="CLZ321" s="99"/>
      <c r="CMA321" s="95"/>
      <c r="CMB321" s="99"/>
      <c r="CMC321" s="95"/>
      <c r="CMD321" s="99"/>
      <c r="CME321" s="95"/>
      <c r="CMF321" s="99"/>
      <c r="CMG321" s="95"/>
      <c r="CMH321" s="99"/>
      <c r="CMI321" s="95"/>
      <c r="CMJ321" s="99"/>
      <c r="CMK321" s="95"/>
      <c r="CML321" s="99"/>
      <c r="CMM321" s="95"/>
      <c r="CMN321" s="99"/>
      <c r="CMO321" s="95"/>
      <c r="CMP321" s="99"/>
      <c r="CMQ321" s="95"/>
      <c r="CMR321" s="99"/>
      <c r="CMS321" s="95"/>
      <c r="CMT321" s="99"/>
      <c r="CMU321" s="95"/>
      <c r="CMV321" s="99"/>
      <c r="CMW321" s="95"/>
      <c r="CMX321" s="99"/>
      <c r="CMY321" s="95"/>
      <c r="CMZ321" s="99"/>
      <c r="CNA321" s="95"/>
      <c r="CNB321" s="99"/>
      <c r="CNC321" s="95"/>
      <c r="CND321" s="99"/>
      <c r="CNE321" s="95"/>
      <c r="CNF321" s="99"/>
      <c r="CNG321" s="95"/>
      <c r="CNH321" s="99"/>
      <c r="CNI321" s="95"/>
      <c r="CNJ321" s="99"/>
      <c r="CNK321" s="95"/>
      <c r="CNL321" s="99"/>
      <c r="CNM321" s="95"/>
      <c r="CNN321" s="99"/>
      <c r="CNO321" s="95"/>
      <c r="CNP321" s="99"/>
      <c r="CNQ321" s="95"/>
      <c r="CNR321" s="99"/>
      <c r="CNS321" s="95"/>
      <c r="CNT321" s="99"/>
      <c r="CNU321" s="95"/>
      <c r="CNV321" s="99"/>
      <c r="CNW321" s="95"/>
      <c r="CNX321" s="99"/>
      <c r="CNY321" s="95"/>
      <c r="CNZ321" s="99"/>
      <c r="COA321" s="95"/>
      <c r="COB321" s="99"/>
      <c r="COC321" s="95"/>
      <c r="COD321" s="99"/>
      <c r="COE321" s="95"/>
      <c r="COF321" s="99"/>
      <c r="COG321" s="95"/>
      <c r="COH321" s="99"/>
      <c r="COI321" s="95"/>
      <c r="COJ321" s="99"/>
      <c r="COK321" s="95"/>
      <c r="COL321" s="99"/>
      <c r="COM321" s="95"/>
      <c r="CON321" s="99"/>
      <c r="COO321" s="95"/>
      <c r="COP321" s="99"/>
      <c r="COQ321" s="95"/>
      <c r="COR321" s="99"/>
      <c r="COS321" s="95"/>
      <c r="COT321" s="99"/>
      <c r="COU321" s="95"/>
      <c r="COV321" s="99"/>
      <c r="COW321" s="95"/>
      <c r="COX321" s="99"/>
      <c r="COY321" s="95"/>
      <c r="COZ321" s="99"/>
      <c r="CPA321" s="95"/>
      <c r="CPB321" s="99"/>
      <c r="CPC321" s="95"/>
      <c r="CPD321" s="99"/>
      <c r="CPE321" s="95"/>
      <c r="CPF321" s="99"/>
      <c r="CPG321" s="95"/>
      <c r="CPH321" s="99"/>
      <c r="CPI321" s="95"/>
      <c r="CPJ321" s="99"/>
      <c r="CPK321" s="95"/>
      <c r="CPL321" s="99"/>
      <c r="CPM321" s="95"/>
      <c r="CPN321" s="99"/>
      <c r="CPO321" s="95"/>
      <c r="CPP321" s="99"/>
      <c r="CPQ321" s="95"/>
      <c r="CPR321" s="99"/>
      <c r="CPS321" s="95"/>
      <c r="CPT321" s="99"/>
      <c r="CPU321" s="95"/>
      <c r="CPV321" s="99"/>
      <c r="CPW321" s="95"/>
      <c r="CPX321" s="99"/>
      <c r="CPY321" s="95"/>
      <c r="CPZ321" s="99"/>
      <c r="CQA321" s="95"/>
      <c r="CQB321" s="99"/>
      <c r="CQC321" s="95"/>
      <c r="CQD321" s="99"/>
      <c r="CQE321" s="95"/>
      <c r="CQF321" s="99"/>
      <c r="CQG321" s="95"/>
      <c r="CQH321" s="99"/>
      <c r="CQI321" s="95"/>
      <c r="CQJ321" s="99"/>
      <c r="CQK321" s="95"/>
      <c r="CQL321" s="99"/>
      <c r="CQM321" s="95"/>
      <c r="CQN321" s="99"/>
      <c r="CQO321" s="95"/>
      <c r="CQP321" s="99"/>
      <c r="CQQ321" s="95"/>
      <c r="CQR321" s="99"/>
      <c r="CQS321" s="95"/>
      <c r="CQT321" s="99"/>
      <c r="CQU321" s="95"/>
      <c r="CQV321" s="99"/>
      <c r="CQW321" s="95"/>
      <c r="CQX321" s="99"/>
      <c r="CQY321" s="95"/>
      <c r="CQZ321" s="99"/>
      <c r="CRA321" s="95"/>
      <c r="CRB321" s="99"/>
      <c r="CRC321" s="95"/>
      <c r="CRD321" s="99"/>
      <c r="CRE321" s="95"/>
      <c r="CRF321" s="99"/>
      <c r="CRG321" s="95"/>
      <c r="CRH321" s="99"/>
      <c r="CRI321" s="95"/>
      <c r="CRJ321" s="99"/>
      <c r="CRK321" s="95"/>
      <c r="CRL321" s="99"/>
      <c r="CRM321" s="95"/>
      <c r="CRN321" s="99"/>
      <c r="CRO321" s="95"/>
      <c r="CRP321" s="99"/>
      <c r="CRQ321" s="95"/>
      <c r="CRR321" s="99"/>
      <c r="CRS321" s="95"/>
      <c r="CRT321" s="99"/>
      <c r="CRU321" s="95"/>
      <c r="CRV321" s="99"/>
      <c r="CRW321" s="95"/>
      <c r="CRX321" s="99"/>
      <c r="CRY321" s="95"/>
      <c r="CRZ321" s="99"/>
      <c r="CSA321" s="95"/>
      <c r="CSB321" s="99"/>
      <c r="CSC321" s="95"/>
      <c r="CSD321" s="99"/>
      <c r="CSE321" s="95"/>
      <c r="CSF321" s="99"/>
      <c r="CSG321" s="95"/>
      <c r="CSH321" s="99"/>
      <c r="CSI321" s="95"/>
      <c r="CSJ321" s="99"/>
      <c r="CSK321" s="95"/>
      <c r="CSL321" s="99"/>
      <c r="CSM321" s="95"/>
      <c r="CSN321" s="99"/>
      <c r="CSO321" s="95"/>
      <c r="CSP321" s="99"/>
      <c r="CSQ321" s="95"/>
      <c r="CSR321" s="99"/>
      <c r="CSS321" s="95"/>
      <c r="CST321" s="99"/>
      <c r="CSU321" s="95"/>
      <c r="CSV321" s="99"/>
      <c r="CSW321" s="95"/>
      <c r="CSX321" s="99"/>
      <c r="CSY321" s="95"/>
      <c r="CSZ321" s="99"/>
      <c r="CTA321" s="95"/>
      <c r="CTB321" s="99"/>
      <c r="CTC321" s="95"/>
      <c r="CTD321" s="99"/>
      <c r="CTE321" s="95"/>
      <c r="CTF321" s="99"/>
      <c r="CTG321" s="95"/>
      <c r="CTH321" s="99"/>
      <c r="CTI321" s="95"/>
      <c r="CTJ321" s="99"/>
      <c r="CTK321" s="95"/>
      <c r="CTL321" s="99"/>
      <c r="CTM321" s="95"/>
      <c r="CTN321" s="99"/>
      <c r="CTO321" s="95"/>
      <c r="CTP321" s="99"/>
      <c r="CTQ321" s="95"/>
      <c r="CTR321" s="99"/>
      <c r="CTS321" s="95"/>
      <c r="CTT321" s="99"/>
      <c r="CTU321" s="95"/>
      <c r="CTV321" s="99"/>
      <c r="CTW321" s="95"/>
      <c r="CTX321" s="99"/>
      <c r="CTY321" s="95"/>
      <c r="CTZ321" s="99"/>
      <c r="CUA321" s="95"/>
      <c r="CUB321" s="99"/>
      <c r="CUC321" s="95"/>
      <c r="CUD321" s="99"/>
      <c r="CUE321" s="95"/>
      <c r="CUF321" s="99"/>
      <c r="CUG321" s="95"/>
      <c r="CUH321" s="99"/>
      <c r="CUI321" s="95"/>
      <c r="CUJ321" s="99"/>
      <c r="CUK321" s="95"/>
      <c r="CUL321" s="99"/>
      <c r="CUM321" s="95"/>
      <c r="CUN321" s="99"/>
      <c r="CUO321" s="95"/>
      <c r="CUP321" s="99"/>
      <c r="CUQ321" s="95"/>
      <c r="CUR321" s="99"/>
      <c r="CUS321" s="95"/>
      <c r="CUT321" s="99"/>
      <c r="CUU321" s="95"/>
      <c r="CUV321" s="99"/>
      <c r="CUW321" s="95"/>
      <c r="CUX321" s="99"/>
      <c r="CUY321" s="95"/>
      <c r="CUZ321" s="99"/>
      <c r="CVA321" s="95"/>
      <c r="CVB321" s="99"/>
      <c r="CVC321" s="95"/>
      <c r="CVD321" s="99"/>
      <c r="CVE321" s="95"/>
      <c r="CVF321" s="99"/>
      <c r="CVG321" s="95"/>
      <c r="CVH321" s="99"/>
      <c r="CVI321" s="95"/>
      <c r="CVJ321" s="99"/>
      <c r="CVK321" s="95"/>
      <c r="CVL321" s="99"/>
      <c r="CVM321" s="95"/>
      <c r="CVN321" s="99"/>
      <c r="CVO321" s="95"/>
      <c r="CVP321" s="99"/>
      <c r="CVQ321" s="95"/>
      <c r="CVR321" s="99"/>
      <c r="CVS321" s="95"/>
      <c r="CVT321" s="99"/>
      <c r="CVU321" s="95"/>
      <c r="CVV321" s="99"/>
      <c r="CVW321" s="95"/>
      <c r="CVX321" s="99"/>
      <c r="CVY321" s="95"/>
      <c r="CVZ321" s="99"/>
      <c r="CWA321" s="95"/>
      <c r="CWB321" s="99"/>
      <c r="CWC321" s="95"/>
      <c r="CWD321" s="99"/>
      <c r="CWE321" s="95"/>
      <c r="CWF321" s="99"/>
      <c r="CWG321" s="95"/>
      <c r="CWH321" s="99"/>
      <c r="CWI321" s="95"/>
      <c r="CWJ321" s="99"/>
      <c r="CWK321" s="95"/>
      <c r="CWL321" s="99"/>
      <c r="CWM321" s="95"/>
      <c r="CWN321" s="99"/>
      <c r="CWO321" s="95"/>
      <c r="CWP321" s="99"/>
      <c r="CWQ321" s="95"/>
      <c r="CWR321" s="99"/>
      <c r="CWS321" s="95"/>
      <c r="CWT321" s="99"/>
      <c r="CWU321" s="95"/>
      <c r="CWV321" s="99"/>
      <c r="CWW321" s="95"/>
      <c r="CWX321" s="99"/>
      <c r="CWY321" s="95"/>
      <c r="CWZ321" s="99"/>
      <c r="CXA321" s="95"/>
      <c r="CXB321" s="99"/>
      <c r="CXC321" s="95"/>
      <c r="CXD321" s="99"/>
      <c r="CXE321" s="95"/>
      <c r="CXF321" s="99"/>
      <c r="CXG321" s="95"/>
      <c r="CXH321" s="99"/>
      <c r="CXI321" s="95"/>
      <c r="CXJ321" s="99"/>
      <c r="CXK321" s="95"/>
      <c r="CXL321" s="99"/>
      <c r="CXM321" s="95"/>
      <c r="CXN321" s="99"/>
      <c r="CXO321" s="95"/>
      <c r="CXP321" s="99"/>
      <c r="CXQ321" s="95"/>
      <c r="CXR321" s="99"/>
      <c r="CXS321" s="95"/>
      <c r="CXT321" s="99"/>
      <c r="CXU321" s="95"/>
      <c r="CXV321" s="99"/>
      <c r="CXW321" s="95"/>
      <c r="CXX321" s="99"/>
      <c r="CXY321" s="95"/>
      <c r="CXZ321" s="99"/>
      <c r="CYA321" s="95"/>
      <c r="CYB321" s="99"/>
      <c r="CYC321" s="95"/>
      <c r="CYD321" s="99"/>
      <c r="CYE321" s="95"/>
      <c r="CYF321" s="99"/>
      <c r="CYG321" s="95"/>
      <c r="CYH321" s="99"/>
      <c r="CYI321" s="95"/>
      <c r="CYJ321" s="99"/>
      <c r="CYK321" s="95"/>
      <c r="CYL321" s="99"/>
      <c r="CYM321" s="95"/>
      <c r="CYN321" s="99"/>
      <c r="CYO321" s="95"/>
      <c r="CYP321" s="99"/>
      <c r="CYQ321" s="95"/>
      <c r="CYR321" s="99"/>
      <c r="CYS321" s="95"/>
      <c r="CYT321" s="99"/>
      <c r="CYU321" s="95"/>
      <c r="CYV321" s="99"/>
      <c r="CYW321" s="95"/>
      <c r="CYX321" s="99"/>
      <c r="CYY321" s="95"/>
      <c r="CYZ321" s="99"/>
      <c r="CZA321" s="95"/>
      <c r="CZB321" s="99"/>
      <c r="CZC321" s="95"/>
      <c r="CZD321" s="99"/>
      <c r="CZE321" s="95"/>
      <c r="CZF321" s="99"/>
      <c r="CZG321" s="95"/>
      <c r="CZH321" s="99"/>
      <c r="CZI321" s="95"/>
      <c r="CZJ321" s="99"/>
      <c r="CZK321" s="95"/>
      <c r="CZL321" s="99"/>
      <c r="CZM321" s="95"/>
      <c r="CZN321" s="99"/>
      <c r="CZO321" s="95"/>
      <c r="CZP321" s="99"/>
      <c r="CZQ321" s="95"/>
      <c r="CZR321" s="99"/>
      <c r="CZS321" s="95"/>
      <c r="CZT321" s="99"/>
      <c r="CZU321" s="95"/>
      <c r="CZV321" s="99"/>
      <c r="CZW321" s="95"/>
      <c r="CZX321" s="99"/>
      <c r="CZY321" s="95"/>
      <c r="CZZ321" s="99"/>
      <c r="DAA321" s="95"/>
      <c r="DAB321" s="99"/>
      <c r="DAC321" s="95"/>
      <c r="DAD321" s="99"/>
      <c r="DAE321" s="95"/>
      <c r="DAF321" s="99"/>
      <c r="DAG321" s="95"/>
      <c r="DAH321" s="99"/>
      <c r="DAI321" s="95"/>
      <c r="DAJ321" s="99"/>
      <c r="DAK321" s="95"/>
      <c r="DAL321" s="99"/>
      <c r="DAM321" s="95"/>
      <c r="DAN321" s="99"/>
      <c r="DAO321" s="95"/>
      <c r="DAP321" s="99"/>
      <c r="DAQ321" s="95"/>
      <c r="DAR321" s="99"/>
      <c r="DAS321" s="95"/>
      <c r="DAT321" s="99"/>
      <c r="DAU321" s="95"/>
      <c r="DAV321" s="99"/>
      <c r="DAW321" s="95"/>
      <c r="DAX321" s="99"/>
      <c r="DAY321" s="95"/>
      <c r="DAZ321" s="99"/>
      <c r="DBA321" s="95"/>
      <c r="DBB321" s="99"/>
      <c r="DBC321" s="95"/>
      <c r="DBD321" s="99"/>
      <c r="DBE321" s="95"/>
      <c r="DBF321" s="99"/>
      <c r="DBG321" s="95"/>
      <c r="DBH321" s="99"/>
      <c r="DBI321" s="95"/>
      <c r="DBJ321" s="99"/>
      <c r="DBK321" s="95"/>
      <c r="DBL321" s="99"/>
      <c r="DBM321" s="95"/>
      <c r="DBN321" s="99"/>
      <c r="DBO321" s="95"/>
      <c r="DBP321" s="99"/>
      <c r="DBQ321" s="95"/>
      <c r="DBR321" s="99"/>
      <c r="DBS321" s="95"/>
      <c r="DBT321" s="99"/>
      <c r="DBU321" s="95"/>
      <c r="DBV321" s="99"/>
      <c r="DBW321" s="95"/>
      <c r="DBX321" s="99"/>
      <c r="DBY321" s="95"/>
      <c r="DBZ321" s="99"/>
      <c r="DCA321" s="95"/>
      <c r="DCB321" s="99"/>
      <c r="DCC321" s="95"/>
      <c r="DCD321" s="99"/>
      <c r="DCE321" s="95"/>
      <c r="DCF321" s="99"/>
      <c r="DCG321" s="95"/>
      <c r="DCH321" s="99"/>
      <c r="DCI321" s="95"/>
      <c r="DCJ321" s="99"/>
      <c r="DCK321" s="95"/>
      <c r="DCL321" s="99"/>
      <c r="DCM321" s="95"/>
      <c r="DCN321" s="99"/>
      <c r="DCO321" s="95"/>
      <c r="DCP321" s="99"/>
      <c r="DCQ321" s="95"/>
      <c r="DCR321" s="99"/>
      <c r="DCS321" s="95"/>
      <c r="DCT321" s="99"/>
      <c r="DCU321" s="95"/>
      <c r="DCV321" s="99"/>
      <c r="DCW321" s="95"/>
      <c r="DCX321" s="99"/>
      <c r="DCY321" s="95"/>
      <c r="DCZ321" s="99"/>
      <c r="DDA321" s="95"/>
      <c r="DDB321" s="99"/>
      <c r="DDC321" s="95"/>
      <c r="DDD321" s="99"/>
      <c r="DDE321" s="95"/>
      <c r="DDF321" s="99"/>
      <c r="DDG321" s="95"/>
      <c r="DDH321" s="99"/>
      <c r="DDI321" s="95"/>
      <c r="DDJ321" s="99"/>
      <c r="DDK321" s="95"/>
      <c r="DDL321" s="99"/>
      <c r="DDM321" s="95"/>
      <c r="DDN321" s="99"/>
      <c r="DDO321" s="95"/>
      <c r="DDP321" s="99"/>
      <c r="DDQ321" s="95"/>
      <c r="DDR321" s="99"/>
      <c r="DDS321" s="95"/>
      <c r="DDT321" s="99"/>
      <c r="DDU321" s="95"/>
      <c r="DDV321" s="99"/>
      <c r="DDW321" s="95"/>
      <c r="DDX321" s="99"/>
      <c r="DDY321" s="95"/>
      <c r="DDZ321" s="99"/>
      <c r="DEA321" s="95"/>
      <c r="DEB321" s="99"/>
      <c r="DEC321" s="95"/>
      <c r="DED321" s="99"/>
      <c r="DEE321" s="95"/>
      <c r="DEF321" s="99"/>
      <c r="DEG321" s="95"/>
      <c r="DEH321" s="99"/>
      <c r="DEI321" s="95"/>
      <c r="DEJ321" s="99"/>
      <c r="DEK321" s="95"/>
      <c r="DEL321" s="99"/>
      <c r="DEM321" s="95"/>
      <c r="DEN321" s="99"/>
      <c r="DEO321" s="95"/>
      <c r="DEP321" s="99"/>
      <c r="DEQ321" s="95"/>
      <c r="DER321" s="99"/>
      <c r="DES321" s="95"/>
      <c r="DET321" s="99"/>
      <c r="DEU321" s="95"/>
      <c r="DEV321" s="99"/>
      <c r="DEW321" s="95"/>
      <c r="DEX321" s="99"/>
      <c r="DEY321" s="95"/>
      <c r="DEZ321" s="99"/>
      <c r="DFA321" s="95"/>
      <c r="DFB321" s="99"/>
      <c r="DFC321" s="95"/>
      <c r="DFD321" s="99"/>
      <c r="DFE321" s="95"/>
      <c r="DFF321" s="99"/>
      <c r="DFG321" s="95"/>
      <c r="DFH321" s="99"/>
      <c r="DFI321" s="95"/>
      <c r="DFJ321" s="99"/>
      <c r="DFK321" s="95"/>
      <c r="DFL321" s="99"/>
      <c r="DFM321" s="95"/>
      <c r="DFN321" s="99"/>
      <c r="DFO321" s="95"/>
      <c r="DFP321" s="99"/>
      <c r="DFQ321" s="95"/>
      <c r="DFR321" s="99"/>
      <c r="DFS321" s="95"/>
      <c r="DFT321" s="99"/>
      <c r="DFU321" s="95"/>
      <c r="DFV321" s="99"/>
      <c r="DFW321" s="95"/>
      <c r="DFX321" s="99"/>
      <c r="DFY321" s="95"/>
      <c r="DFZ321" s="99"/>
      <c r="DGA321" s="95"/>
      <c r="DGB321" s="99"/>
      <c r="DGC321" s="95"/>
      <c r="DGD321" s="99"/>
      <c r="DGE321" s="95"/>
      <c r="DGF321" s="99"/>
      <c r="DGG321" s="95"/>
      <c r="DGH321" s="99"/>
      <c r="DGI321" s="95"/>
      <c r="DGJ321" s="99"/>
      <c r="DGK321" s="95"/>
      <c r="DGL321" s="99"/>
      <c r="DGM321" s="95"/>
      <c r="DGN321" s="99"/>
      <c r="DGO321" s="95"/>
      <c r="DGP321" s="99"/>
      <c r="DGQ321" s="95"/>
      <c r="DGR321" s="99"/>
      <c r="DGS321" s="95"/>
      <c r="DGT321" s="99"/>
      <c r="DGU321" s="95"/>
      <c r="DGV321" s="99"/>
      <c r="DGW321" s="95"/>
      <c r="DGX321" s="99"/>
      <c r="DGY321" s="95"/>
      <c r="DGZ321" s="99"/>
      <c r="DHA321" s="95"/>
      <c r="DHB321" s="99"/>
      <c r="DHC321" s="95"/>
      <c r="DHD321" s="99"/>
      <c r="DHE321" s="95"/>
      <c r="DHF321" s="99"/>
      <c r="DHG321" s="95"/>
      <c r="DHH321" s="99"/>
      <c r="DHI321" s="95"/>
      <c r="DHJ321" s="99"/>
      <c r="DHK321" s="95"/>
      <c r="DHL321" s="99"/>
      <c r="DHM321" s="95"/>
      <c r="DHN321" s="99"/>
      <c r="DHO321" s="95"/>
      <c r="DHP321" s="99"/>
      <c r="DHQ321" s="95"/>
      <c r="DHR321" s="99"/>
      <c r="DHS321" s="95"/>
      <c r="DHT321" s="99"/>
      <c r="DHU321" s="95"/>
      <c r="DHV321" s="99"/>
      <c r="DHW321" s="95"/>
      <c r="DHX321" s="99"/>
      <c r="DHY321" s="95"/>
      <c r="DHZ321" s="99"/>
      <c r="DIA321" s="95"/>
      <c r="DIB321" s="99"/>
      <c r="DIC321" s="95"/>
      <c r="DID321" s="99"/>
      <c r="DIE321" s="95"/>
      <c r="DIF321" s="99"/>
      <c r="DIG321" s="95"/>
      <c r="DIH321" s="99"/>
      <c r="DII321" s="95"/>
      <c r="DIJ321" s="99"/>
      <c r="DIK321" s="95"/>
      <c r="DIL321" s="99"/>
      <c r="DIM321" s="95"/>
      <c r="DIN321" s="99"/>
      <c r="DIO321" s="95"/>
      <c r="DIP321" s="99"/>
      <c r="DIQ321" s="95"/>
      <c r="DIR321" s="99"/>
      <c r="DIS321" s="95"/>
      <c r="DIT321" s="99"/>
      <c r="DIU321" s="95"/>
      <c r="DIV321" s="99"/>
      <c r="DIW321" s="95"/>
      <c r="DIX321" s="99"/>
      <c r="DIY321" s="95"/>
      <c r="DIZ321" s="99"/>
      <c r="DJA321" s="95"/>
      <c r="DJB321" s="99"/>
      <c r="DJC321" s="95"/>
      <c r="DJD321" s="99"/>
      <c r="DJE321" s="95"/>
      <c r="DJF321" s="99"/>
      <c r="DJG321" s="95"/>
      <c r="DJH321" s="99"/>
      <c r="DJI321" s="95"/>
      <c r="DJJ321" s="99"/>
      <c r="DJK321" s="95"/>
      <c r="DJL321" s="99"/>
      <c r="DJM321" s="95"/>
      <c r="DJN321" s="99"/>
      <c r="DJO321" s="95"/>
      <c r="DJP321" s="99"/>
      <c r="DJQ321" s="95"/>
      <c r="DJR321" s="99"/>
      <c r="DJS321" s="95"/>
      <c r="DJT321" s="99"/>
      <c r="DJU321" s="95"/>
      <c r="DJV321" s="99"/>
      <c r="DJW321" s="95"/>
      <c r="DJX321" s="99"/>
      <c r="DJY321" s="95"/>
      <c r="DJZ321" s="99"/>
      <c r="DKA321" s="95"/>
      <c r="DKB321" s="99"/>
      <c r="DKC321" s="95"/>
      <c r="DKD321" s="99"/>
      <c r="DKE321" s="95"/>
      <c r="DKF321" s="99"/>
      <c r="DKG321" s="95"/>
      <c r="DKH321" s="99"/>
      <c r="DKI321" s="95"/>
      <c r="DKJ321" s="99"/>
      <c r="DKK321" s="95"/>
      <c r="DKL321" s="99"/>
      <c r="DKM321" s="95"/>
      <c r="DKN321" s="99"/>
      <c r="DKO321" s="95"/>
      <c r="DKP321" s="99"/>
      <c r="DKQ321" s="95"/>
      <c r="DKR321" s="99"/>
      <c r="DKS321" s="95"/>
      <c r="DKT321" s="99"/>
      <c r="DKU321" s="95"/>
      <c r="DKV321" s="99"/>
      <c r="DKW321" s="95"/>
      <c r="DKX321" s="99"/>
      <c r="DKY321" s="95"/>
      <c r="DKZ321" s="99"/>
      <c r="DLA321" s="95"/>
      <c r="DLB321" s="99"/>
      <c r="DLC321" s="95"/>
      <c r="DLD321" s="99"/>
      <c r="DLE321" s="95"/>
      <c r="DLF321" s="99"/>
      <c r="DLG321" s="95"/>
      <c r="DLH321" s="99"/>
      <c r="DLI321" s="95"/>
      <c r="DLJ321" s="99"/>
      <c r="DLK321" s="95"/>
      <c r="DLL321" s="99"/>
      <c r="DLM321" s="95"/>
      <c r="DLN321" s="99"/>
      <c r="DLO321" s="95"/>
      <c r="DLP321" s="99"/>
      <c r="DLQ321" s="95"/>
      <c r="DLR321" s="99"/>
      <c r="DLS321" s="95"/>
      <c r="DLT321" s="99"/>
      <c r="DLU321" s="95"/>
      <c r="DLV321" s="99"/>
      <c r="DLW321" s="95"/>
      <c r="DLX321" s="99"/>
      <c r="DLY321" s="95"/>
      <c r="DLZ321" s="99"/>
      <c r="DMA321" s="95"/>
      <c r="DMB321" s="99"/>
      <c r="DMC321" s="95"/>
      <c r="DMD321" s="99"/>
      <c r="DME321" s="95"/>
      <c r="DMF321" s="99"/>
      <c r="DMG321" s="95"/>
      <c r="DMH321" s="99"/>
      <c r="DMI321" s="95"/>
      <c r="DMJ321" s="99"/>
      <c r="DMK321" s="95"/>
      <c r="DML321" s="99"/>
      <c r="DMM321" s="95"/>
      <c r="DMN321" s="99"/>
      <c r="DMO321" s="95"/>
      <c r="DMP321" s="99"/>
      <c r="DMQ321" s="95"/>
      <c r="DMR321" s="99"/>
      <c r="DMS321" s="95"/>
      <c r="DMT321" s="99"/>
      <c r="DMU321" s="95"/>
      <c r="DMV321" s="99"/>
      <c r="DMW321" s="95"/>
      <c r="DMX321" s="99"/>
      <c r="DMY321" s="95"/>
      <c r="DMZ321" s="99"/>
      <c r="DNA321" s="95"/>
      <c r="DNB321" s="99"/>
      <c r="DNC321" s="95"/>
      <c r="DND321" s="99"/>
      <c r="DNE321" s="95"/>
      <c r="DNF321" s="99"/>
      <c r="DNG321" s="95"/>
      <c r="DNH321" s="99"/>
      <c r="DNI321" s="95"/>
      <c r="DNJ321" s="99"/>
      <c r="DNK321" s="95"/>
      <c r="DNL321" s="99"/>
      <c r="DNM321" s="95"/>
      <c r="DNN321" s="99"/>
      <c r="DNO321" s="95"/>
      <c r="DNP321" s="99"/>
      <c r="DNQ321" s="95"/>
      <c r="DNR321" s="99"/>
      <c r="DNS321" s="95"/>
      <c r="DNT321" s="99"/>
      <c r="DNU321" s="95"/>
      <c r="DNV321" s="99"/>
      <c r="DNW321" s="95"/>
      <c r="DNX321" s="99"/>
      <c r="DNY321" s="95"/>
      <c r="DNZ321" s="99"/>
      <c r="DOA321" s="95"/>
      <c r="DOB321" s="99"/>
      <c r="DOC321" s="95"/>
      <c r="DOD321" s="99"/>
      <c r="DOE321" s="95"/>
      <c r="DOF321" s="99"/>
      <c r="DOG321" s="95"/>
      <c r="DOH321" s="99"/>
      <c r="DOI321" s="95"/>
      <c r="DOJ321" s="99"/>
      <c r="DOK321" s="95"/>
      <c r="DOL321" s="99"/>
      <c r="DOM321" s="95"/>
      <c r="DON321" s="99"/>
      <c r="DOO321" s="95"/>
      <c r="DOP321" s="99"/>
      <c r="DOQ321" s="95"/>
      <c r="DOR321" s="99"/>
      <c r="DOS321" s="95"/>
      <c r="DOT321" s="99"/>
      <c r="DOU321" s="95"/>
      <c r="DOV321" s="99"/>
      <c r="DOW321" s="95"/>
      <c r="DOX321" s="99"/>
      <c r="DOY321" s="95"/>
      <c r="DOZ321" s="99"/>
      <c r="DPA321" s="95"/>
      <c r="DPB321" s="99"/>
      <c r="DPC321" s="95"/>
      <c r="DPD321" s="99"/>
      <c r="DPE321" s="95"/>
      <c r="DPF321" s="99"/>
      <c r="DPG321" s="95"/>
      <c r="DPH321" s="99"/>
      <c r="DPI321" s="95"/>
      <c r="DPJ321" s="99"/>
      <c r="DPK321" s="95"/>
      <c r="DPL321" s="99"/>
      <c r="DPM321" s="95"/>
      <c r="DPN321" s="99"/>
      <c r="DPO321" s="95"/>
      <c r="DPP321" s="99"/>
      <c r="DPQ321" s="95"/>
      <c r="DPR321" s="99"/>
      <c r="DPS321" s="95"/>
      <c r="DPT321" s="99"/>
      <c r="DPU321" s="95"/>
      <c r="DPV321" s="99"/>
      <c r="DPW321" s="95"/>
      <c r="DPX321" s="99"/>
      <c r="DPY321" s="95"/>
      <c r="DPZ321" s="99"/>
      <c r="DQA321" s="95"/>
      <c r="DQB321" s="99"/>
      <c r="DQC321" s="95"/>
      <c r="DQD321" s="99"/>
      <c r="DQE321" s="95"/>
      <c r="DQF321" s="99"/>
      <c r="DQG321" s="95"/>
      <c r="DQH321" s="99"/>
      <c r="DQI321" s="95"/>
      <c r="DQJ321" s="99"/>
      <c r="DQK321" s="95"/>
      <c r="DQL321" s="99"/>
      <c r="DQM321" s="95"/>
      <c r="DQN321" s="99"/>
      <c r="DQO321" s="95"/>
      <c r="DQP321" s="99"/>
      <c r="DQQ321" s="95"/>
      <c r="DQR321" s="99"/>
      <c r="DQS321" s="95"/>
      <c r="DQT321" s="99"/>
      <c r="DQU321" s="95"/>
      <c r="DQV321" s="99"/>
      <c r="DQW321" s="95"/>
      <c r="DQX321" s="99"/>
      <c r="DQY321" s="95"/>
      <c r="DQZ321" s="99"/>
      <c r="DRA321" s="95"/>
      <c r="DRB321" s="99"/>
      <c r="DRC321" s="95"/>
      <c r="DRD321" s="99"/>
      <c r="DRE321" s="95"/>
      <c r="DRF321" s="99"/>
      <c r="DRG321" s="95"/>
      <c r="DRH321" s="99"/>
      <c r="DRI321" s="95"/>
      <c r="DRJ321" s="99"/>
      <c r="DRK321" s="95"/>
      <c r="DRL321" s="99"/>
      <c r="DRM321" s="95"/>
      <c r="DRN321" s="99"/>
      <c r="DRO321" s="95"/>
      <c r="DRP321" s="99"/>
      <c r="DRQ321" s="95"/>
      <c r="DRR321" s="99"/>
      <c r="DRS321" s="95"/>
      <c r="DRT321" s="99"/>
      <c r="DRU321" s="95"/>
      <c r="DRV321" s="99"/>
      <c r="DRW321" s="95"/>
      <c r="DRX321" s="99"/>
      <c r="DRY321" s="95"/>
      <c r="DRZ321" s="99"/>
      <c r="DSA321" s="95"/>
      <c r="DSB321" s="99"/>
      <c r="DSC321" s="95"/>
      <c r="DSD321" s="99"/>
      <c r="DSE321" s="95"/>
      <c r="DSF321" s="99"/>
      <c r="DSG321" s="95"/>
      <c r="DSH321" s="99"/>
      <c r="DSI321" s="95"/>
      <c r="DSJ321" s="99"/>
      <c r="DSK321" s="95"/>
      <c r="DSL321" s="99"/>
      <c r="DSM321" s="95"/>
      <c r="DSN321" s="99"/>
      <c r="DSO321" s="95"/>
      <c r="DSP321" s="99"/>
      <c r="DSQ321" s="95"/>
      <c r="DSR321" s="99"/>
      <c r="DSS321" s="95"/>
      <c r="DST321" s="99"/>
      <c r="DSU321" s="95"/>
      <c r="DSV321" s="99"/>
      <c r="DSW321" s="95"/>
      <c r="DSX321" s="99"/>
      <c r="DSY321" s="95"/>
      <c r="DSZ321" s="99"/>
      <c r="DTA321" s="95"/>
      <c r="DTB321" s="99"/>
      <c r="DTC321" s="95"/>
      <c r="DTD321" s="99"/>
      <c r="DTE321" s="95"/>
      <c r="DTF321" s="99"/>
      <c r="DTG321" s="95"/>
      <c r="DTH321" s="99"/>
      <c r="DTI321" s="95"/>
      <c r="DTJ321" s="99"/>
      <c r="DTK321" s="95"/>
      <c r="DTL321" s="99"/>
      <c r="DTM321" s="95"/>
      <c r="DTN321" s="99"/>
      <c r="DTO321" s="95"/>
      <c r="DTP321" s="99"/>
      <c r="DTQ321" s="95"/>
      <c r="DTR321" s="99"/>
      <c r="DTS321" s="95"/>
      <c r="DTT321" s="99"/>
      <c r="DTU321" s="95"/>
      <c r="DTV321" s="99"/>
      <c r="DTW321" s="95"/>
      <c r="DTX321" s="99"/>
      <c r="DTY321" s="95"/>
      <c r="DTZ321" s="99"/>
      <c r="DUA321" s="95"/>
      <c r="DUB321" s="99"/>
      <c r="DUC321" s="95"/>
      <c r="DUD321" s="99"/>
      <c r="DUE321" s="95"/>
      <c r="DUF321" s="99"/>
      <c r="DUG321" s="95"/>
      <c r="DUH321" s="99"/>
      <c r="DUI321" s="95"/>
      <c r="DUJ321" s="99"/>
      <c r="DUK321" s="95"/>
      <c r="DUL321" s="99"/>
      <c r="DUM321" s="95"/>
      <c r="DUN321" s="99"/>
      <c r="DUO321" s="95"/>
      <c r="DUP321" s="99"/>
      <c r="DUQ321" s="95"/>
      <c r="DUR321" s="99"/>
      <c r="DUS321" s="95"/>
      <c r="DUT321" s="99"/>
      <c r="DUU321" s="95"/>
      <c r="DUV321" s="99"/>
      <c r="DUW321" s="95"/>
      <c r="DUX321" s="99"/>
      <c r="DUY321" s="95"/>
      <c r="DUZ321" s="99"/>
      <c r="DVA321" s="95"/>
      <c r="DVB321" s="99"/>
      <c r="DVC321" s="95"/>
      <c r="DVD321" s="99"/>
      <c r="DVE321" s="95"/>
      <c r="DVF321" s="99"/>
      <c r="DVG321" s="95"/>
      <c r="DVH321" s="99"/>
      <c r="DVI321" s="95"/>
      <c r="DVJ321" s="99"/>
      <c r="DVK321" s="95"/>
      <c r="DVL321" s="99"/>
      <c r="DVM321" s="95"/>
      <c r="DVN321" s="99"/>
      <c r="DVO321" s="95"/>
      <c r="DVP321" s="99"/>
      <c r="DVQ321" s="95"/>
      <c r="DVR321" s="99"/>
      <c r="DVS321" s="95"/>
      <c r="DVT321" s="99"/>
      <c r="DVU321" s="95"/>
      <c r="DVV321" s="99"/>
      <c r="DVW321" s="95"/>
      <c r="DVX321" s="99"/>
      <c r="DVY321" s="95"/>
      <c r="DVZ321" s="99"/>
      <c r="DWA321" s="95"/>
      <c r="DWB321" s="99"/>
      <c r="DWC321" s="95"/>
      <c r="DWD321" s="99"/>
      <c r="DWE321" s="95"/>
      <c r="DWF321" s="99"/>
      <c r="DWG321" s="95"/>
      <c r="DWH321" s="99"/>
      <c r="DWI321" s="95"/>
      <c r="DWJ321" s="99"/>
      <c r="DWK321" s="95"/>
      <c r="DWL321" s="99"/>
      <c r="DWM321" s="95"/>
      <c r="DWN321" s="99"/>
      <c r="DWO321" s="95"/>
      <c r="DWP321" s="99"/>
      <c r="DWQ321" s="95"/>
      <c r="DWR321" s="99"/>
      <c r="DWS321" s="95"/>
      <c r="DWT321" s="99"/>
      <c r="DWU321" s="95"/>
      <c r="DWV321" s="99"/>
      <c r="DWW321" s="95"/>
      <c r="DWX321" s="99"/>
      <c r="DWY321" s="95"/>
      <c r="DWZ321" s="99"/>
      <c r="DXA321" s="95"/>
      <c r="DXB321" s="99"/>
      <c r="DXC321" s="95"/>
      <c r="DXD321" s="99"/>
      <c r="DXE321" s="95"/>
      <c r="DXF321" s="99"/>
      <c r="DXG321" s="95"/>
      <c r="DXH321" s="99"/>
      <c r="DXI321" s="95"/>
      <c r="DXJ321" s="99"/>
      <c r="DXK321" s="95"/>
      <c r="DXL321" s="99"/>
      <c r="DXM321" s="95"/>
      <c r="DXN321" s="99"/>
      <c r="DXO321" s="95"/>
      <c r="DXP321" s="99"/>
      <c r="DXQ321" s="95"/>
      <c r="DXR321" s="99"/>
      <c r="DXS321" s="95"/>
      <c r="DXT321" s="99"/>
      <c r="DXU321" s="95"/>
      <c r="DXV321" s="99"/>
      <c r="DXW321" s="95"/>
      <c r="DXX321" s="99"/>
      <c r="DXY321" s="95"/>
      <c r="DXZ321" s="99"/>
      <c r="DYA321" s="95"/>
      <c r="DYB321" s="99"/>
      <c r="DYC321" s="95"/>
      <c r="DYD321" s="99"/>
      <c r="DYE321" s="95"/>
      <c r="DYF321" s="99"/>
      <c r="DYG321" s="95"/>
      <c r="DYH321" s="99"/>
      <c r="DYI321" s="95"/>
      <c r="DYJ321" s="99"/>
      <c r="DYK321" s="95"/>
      <c r="DYL321" s="99"/>
      <c r="DYM321" s="95"/>
      <c r="DYN321" s="99"/>
      <c r="DYO321" s="95"/>
      <c r="DYP321" s="99"/>
      <c r="DYQ321" s="95"/>
      <c r="DYR321" s="99"/>
      <c r="DYS321" s="95"/>
      <c r="DYT321" s="99"/>
      <c r="DYU321" s="95"/>
      <c r="DYV321" s="99"/>
      <c r="DYW321" s="95"/>
      <c r="DYX321" s="99"/>
      <c r="DYY321" s="95"/>
      <c r="DYZ321" s="99"/>
      <c r="DZA321" s="95"/>
      <c r="DZB321" s="99"/>
      <c r="DZC321" s="95"/>
      <c r="DZD321" s="99"/>
      <c r="DZE321" s="95"/>
      <c r="DZF321" s="99"/>
      <c r="DZG321" s="95"/>
      <c r="DZH321" s="99"/>
      <c r="DZI321" s="95"/>
      <c r="DZJ321" s="99"/>
      <c r="DZK321" s="95"/>
      <c r="DZL321" s="99"/>
      <c r="DZM321" s="95"/>
      <c r="DZN321" s="99"/>
      <c r="DZO321" s="95"/>
      <c r="DZP321" s="99"/>
      <c r="DZQ321" s="95"/>
      <c r="DZR321" s="99"/>
      <c r="DZS321" s="95"/>
      <c r="DZT321" s="99"/>
      <c r="DZU321" s="95"/>
      <c r="DZV321" s="99"/>
      <c r="DZW321" s="95"/>
      <c r="DZX321" s="99"/>
      <c r="DZY321" s="95"/>
      <c r="DZZ321" s="99"/>
      <c r="EAA321" s="95"/>
      <c r="EAB321" s="99"/>
      <c r="EAC321" s="95"/>
      <c r="EAD321" s="99"/>
      <c r="EAE321" s="95"/>
      <c r="EAF321" s="99"/>
      <c r="EAG321" s="95"/>
      <c r="EAH321" s="99"/>
      <c r="EAI321" s="95"/>
      <c r="EAJ321" s="99"/>
      <c r="EAK321" s="95"/>
      <c r="EAL321" s="99"/>
      <c r="EAM321" s="95"/>
      <c r="EAN321" s="99"/>
      <c r="EAO321" s="95"/>
      <c r="EAP321" s="99"/>
      <c r="EAQ321" s="95"/>
      <c r="EAR321" s="99"/>
      <c r="EAS321" s="95"/>
      <c r="EAT321" s="99"/>
      <c r="EAU321" s="95"/>
      <c r="EAV321" s="99"/>
      <c r="EAW321" s="95"/>
      <c r="EAX321" s="99"/>
      <c r="EAY321" s="95"/>
      <c r="EAZ321" s="99"/>
      <c r="EBA321" s="95"/>
      <c r="EBB321" s="99"/>
      <c r="EBC321" s="95"/>
      <c r="EBD321" s="99"/>
      <c r="EBE321" s="95"/>
      <c r="EBF321" s="99"/>
      <c r="EBG321" s="95"/>
      <c r="EBH321" s="99"/>
      <c r="EBI321" s="95"/>
      <c r="EBJ321" s="99"/>
      <c r="EBK321" s="95"/>
      <c r="EBL321" s="99"/>
      <c r="EBM321" s="95"/>
      <c r="EBN321" s="99"/>
      <c r="EBO321" s="95"/>
      <c r="EBP321" s="99"/>
      <c r="EBQ321" s="95"/>
      <c r="EBR321" s="99"/>
      <c r="EBS321" s="95"/>
      <c r="EBT321" s="99"/>
      <c r="EBU321" s="95"/>
      <c r="EBV321" s="99"/>
      <c r="EBW321" s="95"/>
      <c r="EBX321" s="99"/>
      <c r="EBY321" s="95"/>
      <c r="EBZ321" s="99"/>
      <c r="ECA321" s="95"/>
      <c r="ECB321" s="99"/>
      <c r="ECC321" s="95"/>
      <c r="ECD321" s="99"/>
      <c r="ECE321" s="95"/>
      <c r="ECF321" s="99"/>
      <c r="ECG321" s="95"/>
      <c r="ECH321" s="99"/>
      <c r="ECI321" s="95"/>
      <c r="ECJ321" s="99"/>
      <c r="ECK321" s="95"/>
      <c r="ECL321" s="99"/>
      <c r="ECM321" s="95"/>
      <c r="ECN321" s="99"/>
      <c r="ECO321" s="95"/>
      <c r="ECP321" s="99"/>
      <c r="ECQ321" s="95"/>
      <c r="ECR321" s="99"/>
      <c r="ECS321" s="95"/>
      <c r="ECT321" s="99"/>
      <c r="ECU321" s="95"/>
      <c r="ECV321" s="99"/>
      <c r="ECW321" s="95"/>
      <c r="ECX321" s="99"/>
      <c r="ECY321" s="95"/>
      <c r="ECZ321" s="99"/>
      <c r="EDA321" s="95"/>
      <c r="EDB321" s="99"/>
      <c r="EDC321" s="95"/>
      <c r="EDD321" s="99"/>
      <c r="EDE321" s="95"/>
      <c r="EDF321" s="99"/>
      <c r="EDG321" s="95"/>
      <c r="EDH321" s="99"/>
      <c r="EDI321" s="95"/>
      <c r="EDJ321" s="99"/>
      <c r="EDK321" s="95"/>
      <c r="EDL321" s="99"/>
      <c r="EDM321" s="95"/>
      <c r="EDN321" s="99"/>
      <c r="EDO321" s="95"/>
      <c r="EDP321" s="99"/>
      <c r="EDQ321" s="95"/>
      <c r="EDR321" s="99"/>
      <c r="EDS321" s="95"/>
      <c r="EDT321" s="99"/>
      <c r="EDU321" s="95"/>
      <c r="EDV321" s="99"/>
      <c r="EDW321" s="95"/>
      <c r="EDX321" s="99"/>
      <c r="EDY321" s="95"/>
      <c r="EDZ321" s="99"/>
      <c r="EEA321" s="95"/>
      <c r="EEB321" s="99"/>
      <c r="EEC321" s="95"/>
      <c r="EED321" s="99"/>
      <c r="EEE321" s="95"/>
      <c r="EEF321" s="99"/>
      <c r="EEG321" s="95"/>
      <c r="EEH321" s="99"/>
      <c r="EEI321" s="95"/>
      <c r="EEJ321" s="99"/>
      <c r="EEK321" s="95"/>
      <c r="EEL321" s="99"/>
      <c r="EEM321" s="95"/>
      <c r="EEN321" s="99"/>
      <c r="EEO321" s="95"/>
      <c r="EEP321" s="99"/>
      <c r="EEQ321" s="95"/>
      <c r="EER321" s="99"/>
      <c r="EES321" s="95"/>
      <c r="EET321" s="99"/>
      <c r="EEU321" s="95"/>
      <c r="EEV321" s="99"/>
      <c r="EEW321" s="95"/>
      <c r="EEX321" s="99"/>
      <c r="EEY321" s="95"/>
      <c r="EEZ321" s="99"/>
      <c r="EFA321" s="95"/>
      <c r="EFB321" s="99"/>
      <c r="EFC321" s="95"/>
      <c r="EFD321" s="99"/>
      <c r="EFE321" s="95"/>
      <c r="EFF321" s="99"/>
      <c r="EFG321" s="95"/>
      <c r="EFH321" s="99"/>
      <c r="EFI321" s="95"/>
      <c r="EFJ321" s="99"/>
      <c r="EFK321" s="95"/>
      <c r="EFL321" s="99"/>
      <c r="EFM321" s="95"/>
      <c r="EFN321" s="99"/>
      <c r="EFO321" s="95"/>
      <c r="EFP321" s="99"/>
      <c r="EFQ321" s="95"/>
      <c r="EFR321" s="99"/>
      <c r="EFS321" s="95"/>
      <c r="EFT321" s="99"/>
      <c r="EFU321" s="95"/>
      <c r="EFV321" s="99"/>
      <c r="EFW321" s="95"/>
      <c r="EFX321" s="99"/>
      <c r="EFY321" s="95"/>
      <c r="EFZ321" s="99"/>
      <c r="EGA321" s="95"/>
      <c r="EGB321" s="99"/>
      <c r="EGC321" s="95"/>
      <c r="EGD321" s="99"/>
      <c r="EGE321" s="95"/>
      <c r="EGF321" s="99"/>
      <c r="EGG321" s="95"/>
      <c r="EGH321" s="99"/>
      <c r="EGI321" s="95"/>
      <c r="EGJ321" s="99"/>
      <c r="EGK321" s="95"/>
      <c r="EGL321" s="99"/>
      <c r="EGM321" s="95"/>
      <c r="EGN321" s="99"/>
      <c r="EGO321" s="95"/>
      <c r="EGP321" s="99"/>
      <c r="EGQ321" s="95"/>
      <c r="EGR321" s="99"/>
      <c r="EGS321" s="95"/>
      <c r="EGT321" s="99"/>
      <c r="EGU321" s="95"/>
      <c r="EGV321" s="99"/>
      <c r="EGW321" s="95"/>
      <c r="EGX321" s="99"/>
      <c r="EGY321" s="95"/>
      <c r="EGZ321" s="99"/>
      <c r="EHA321" s="95"/>
      <c r="EHB321" s="99"/>
      <c r="EHC321" s="95"/>
      <c r="EHD321" s="99"/>
      <c r="EHE321" s="95"/>
      <c r="EHF321" s="99"/>
      <c r="EHG321" s="95"/>
      <c r="EHH321" s="99"/>
      <c r="EHI321" s="95"/>
      <c r="EHJ321" s="99"/>
      <c r="EHK321" s="95"/>
      <c r="EHL321" s="99"/>
      <c r="EHM321" s="95"/>
      <c r="EHN321" s="99"/>
      <c r="EHO321" s="95"/>
      <c r="EHP321" s="99"/>
      <c r="EHQ321" s="95"/>
      <c r="EHR321" s="99"/>
      <c r="EHS321" s="95"/>
      <c r="EHT321" s="99"/>
      <c r="EHU321" s="95"/>
      <c r="EHV321" s="99"/>
      <c r="EHW321" s="95"/>
      <c r="EHX321" s="99"/>
      <c r="EHY321" s="95"/>
      <c r="EHZ321" s="99"/>
      <c r="EIA321" s="95"/>
      <c r="EIB321" s="99"/>
      <c r="EIC321" s="95"/>
      <c r="EID321" s="99"/>
      <c r="EIE321" s="95"/>
      <c r="EIF321" s="99"/>
      <c r="EIG321" s="95"/>
      <c r="EIH321" s="99"/>
      <c r="EII321" s="95"/>
      <c r="EIJ321" s="99"/>
      <c r="EIK321" s="95"/>
      <c r="EIL321" s="99"/>
      <c r="EIM321" s="95"/>
      <c r="EIN321" s="99"/>
      <c r="EIO321" s="95"/>
      <c r="EIP321" s="99"/>
      <c r="EIQ321" s="95"/>
      <c r="EIR321" s="99"/>
      <c r="EIS321" s="95"/>
      <c r="EIT321" s="99"/>
      <c r="EIU321" s="95"/>
      <c r="EIV321" s="99"/>
      <c r="EIW321" s="95"/>
      <c r="EIX321" s="99"/>
      <c r="EIY321" s="95"/>
      <c r="EIZ321" s="99"/>
      <c r="EJA321" s="95"/>
      <c r="EJB321" s="99"/>
      <c r="EJC321" s="95"/>
      <c r="EJD321" s="99"/>
      <c r="EJE321" s="95"/>
      <c r="EJF321" s="99"/>
      <c r="EJG321" s="95"/>
      <c r="EJH321" s="99"/>
      <c r="EJI321" s="95"/>
      <c r="EJJ321" s="99"/>
      <c r="EJK321" s="95"/>
      <c r="EJL321" s="99"/>
      <c r="EJM321" s="95"/>
      <c r="EJN321" s="99"/>
      <c r="EJO321" s="95"/>
      <c r="EJP321" s="99"/>
      <c r="EJQ321" s="95"/>
      <c r="EJR321" s="99"/>
      <c r="EJS321" s="95"/>
      <c r="EJT321" s="99"/>
      <c r="EJU321" s="95"/>
      <c r="EJV321" s="99"/>
      <c r="EJW321" s="95"/>
      <c r="EJX321" s="99"/>
      <c r="EJY321" s="95"/>
      <c r="EJZ321" s="99"/>
      <c r="EKA321" s="95"/>
      <c r="EKB321" s="99"/>
      <c r="EKC321" s="95"/>
      <c r="EKD321" s="99"/>
      <c r="EKE321" s="95"/>
      <c r="EKF321" s="99"/>
      <c r="EKG321" s="95"/>
      <c r="EKH321" s="99"/>
      <c r="EKI321" s="95"/>
      <c r="EKJ321" s="99"/>
      <c r="EKK321" s="95"/>
      <c r="EKL321" s="99"/>
      <c r="EKM321" s="95"/>
      <c r="EKN321" s="99"/>
      <c r="EKO321" s="95"/>
      <c r="EKP321" s="99"/>
      <c r="EKQ321" s="95"/>
      <c r="EKR321" s="99"/>
      <c r="EKS321" s="95"/>
      <c r="EKT321" s="99"/>
      <c r="EKU321" s="95"/>
      <c r="EKV321" s="99"/>
      <c r="EKW321" s="95"/>
      <c r="EKX321" s="99"/>
      <c r="EKY321" s="95"/>
      <c r="EKZ321" s="99"/>
      <c r="ELA321" s="95"/>
      <c r="ELB321" s="99"/>
      <c r="ELC321" s="95"/>
      <c r="ELD321" s="99"/>
      <c r="ELE321" s="95"/>
      <c r="ELF321" s="99"/>
      <c r="ELG321" s="95"/>
      <c r="ELH321" s="99"/>
      <c r="ELI321" s="95"/>
      <c r="ELJ321" s="99"/>
      <c r="ELK321" s="95"/>
      <c r="ELL321" s="99"/>
      <c r="ELM321" s="95"/>
      <c r="ELN321" s="99"/>
      <c r="ELO321" s="95"/>
      <c r="ELP321" s="99"/>
      <c r="ELQ321" s="95"/>
      <c r="ELR321" s="99"/>
      <c r="ELS321" s="95"/>
      <c r="ELT321" s="99"/>
      <c r="ELU321" s="95"/>
      <c r="ELV321" s="99"/>
      <c r="ELW321" s="95"/>
      <c r="ELX321" s="99"/>
      <c r="ELY321" s="95"/>
      <c r="ELZ321" s="99"/>
      <c r="EMA321" s="95"/>
      <c r="EMB321" s="99"/>
      <c r="EMC321" s="95"/>
      <c r="EMD321" s="99"/>
      <c r="EME321" s="95"/>
      <c r="EMF321" s="99"/>
      <c r="EMG321" s="95"/>
      <c r="EMH321" s="99"/>
      <c r="EMI321" s="95"/>
      <c r="EMJ321" s="99"/>
      <c r="EMK321" s="95"/>
      <c r="EML321" s="99"/>
      <c r="EMM321" s="95"/>
      <c r="EMN321" s="99"/>
      <c r="EMO321" s="95"/>
      <c r="EMP321" s="99"/>
      <c r="EMQ321" s="95"/>
      <c r="EMR321" s="99"/>
      <c r="EMS321" s="95"/>
      <c r="EMT321" s="99"/>
      <c r="EMU321" s="95"/>
      <c r="EMV321" s="99"/>
      <c r="EMW321" s="95"/>
      <c r="EMX321" s="99"/>
      <c r="EMY321" s="95"/>
      <c r="EMZ321" s="99"/>
      <c r="ENA321" s="95"/>
      <c r="ENB321" s="99"/>
      <c r="ENC321" s="95"/>
      <c r="END321" s="99"/>
      <c r="ENE321" s="95"/>
      <c r="ENF321" s="99"/>
      <c r="ENG321" s="95"/>
      <c r="ENH321" s="99"/>
      <c r="ENI321" s="95"/>
      <c r="ENJ321" s="99"/>
      <c r="ENK321" s="95"/>
      <c r="ENL321" s="99"/>
      <c r="ENM321" s="95"/>
      <c r="ENN321" s="99"/>
      <c r="ENO321" s="95"/>
      <c r="ENP321" s="99"/>
      <c r="ENQ321" s="95"/>
      <c r="ENR321" s="99"/>
      <c r="ENS321" s="95"/>
      <c r="ENT321" s="99"/>
      <c r="ENU321" s="95"/>
      <c r="ENV321" s="99"/>
      <c r="ENW321" s="95"/>
      <c r="ENX321" s="99"/>
      <c r="ENY321" s="95"/>
      <c r="ENZ321" s="99"/>
      <c r="EOA321" s="95"/>
      <c r="EOB321" s="99"/>
      <c r="EOC321" s="95"/>
      <c r="EOD321" s="99"/>
      <c r="EOE321" s="95"/>
      <c r="EOF321" s="99"/>
      <c r="EOG321" s="95"/>
      <c r="EOH321" s="99"/>
      <c r="EOI321" s="95"/>
      <c r="EOJ321" s="99"/>
      <c r="EOK321" s="95"/>
      <c r="EOL321" s="99"/>
      <c r="EOM321" s="95"/>
      <c r="EON321" s="99"/>
      <c r="EOO321" s="95"/>
      <c r="EOP321" s="99"/>
      <c r="EOQ321" s="95"/>
      <c r="EOR321" s="99"/>
      <c r="EOS321" s="95"/>
      <c r="EOT321" s="99"/>
      <c r="EOU321" s="95"/>
      <c r="EOV321" s="99"/>
      <c r="EOW321" s="95"/>
      <c r="EOX321" s="99"/>
      <c r="EOY321" s="95"/>
      <c r="EOZ321" s="99"/>
      <c r="EPA321" s="95"/>
      <c r="EPB321" s="99"/>
      <c r="EPC321" s="95"/>
      <c r="EPD321" s="99"/>
      <c r="EPE321" s="95"/>
      <c r="EPF321" s="99"/>
      <c r="EPG321" s="95"/>
      <c r="EPH321" s="99"/>
      <c r="EPI321" s="95"/>
      <c r="EPJ321" s="99"/>
      <c r="EPK321" s="95"/>
      <c r="EPL321" s="99"/>
      <c r="EPM321" s="95"/>
      <c r="EPN321" s="99"/>
      <c r="EPO321" s="95"/>
      <c r="EPP321" s="99"/>
      <c r="EPQ321" s="95"/>
      <c r="EPR321" s="99"/>
      <c r="EPS321" s="95"/>
      <c r="EPT321" s="99"/>
      <c r="EPU321" s="95"/>
      <c r="EPV321" s="99"/>
      <c r="EPW321" s="95"/>
      <c r="EPX321" s="99"/>
      <c r="EPY321" s="95"/>
      <c r="EPZ321" s="99"/>
      <c r="EQA321" s="95"/>
      <c r="EQB321" s="99"/>
      <c r="EQC321" s="95"/>
      <c r="EQD321" s="99"/>
      <c r="EQE321" s="95"/>
      <c r="EQF321" s="99"/>
      <c r="EQG321" s="95"/>
      <c r="EQH321" s="99"/>
      <c r="EQI321" s="95"/>
      <c r="EQJ321" s="99"/>
      <c r="EQK321" s="95"/>
      <c r="EQL321" s="99"/>
      <c r="EQM321" s="95"/>
      <c r="EQN321" s="99"/>
      <c r="EQO321" s="95"/>
      <c r="EQP321" s="99"/>
      <c r="EQQ321" s="95"/>
      <c r="EQR321" s="99"/>
      <c r="EQS321" s="95"/>
      <c r="EQT321" s="99"/>
      <c r="EQU321" s="95"/>
      <c r="EQV321" s="99"/>
      <c r="EQW321" s="95"/>
      <c r="EQX321" s="99"/>
      <c r="EQY321" s="95"/>
      <c r="EQZ321" s="99"/>
      <c r="ERA321" s="95"/>
      <c r="ERB321" s="99"/>
      <c r="ERC321" s="95"/>
      <c r="ERD321" s="99"/>
      <c r="ERE321" s="95"/>
      <c r="ERF321" s="99"/>
      <c r="ERG321" s="95"/>
      <c r="ERH321" s="99"/>
      <c r="ERI321" s="95"/>
      <c r="ERJ321" s="99"/>
      <c r="ERK321" s="95"/>
      <c r="ERL321" s="99"/>
      <c r="ERM321" s="95"/>
      <c r="ERN321" s="99"/>
      <c r="ERO321" s="95"/>
      <c r="ERP321" s="99"/>
      <c r="ERQ321" s="95"/>
      <c r="ERR321" s="99"/>
      <c r="ERS321" s="95"/>
      <c r="ERT321" s="99"/>
      <c r="ERU321" s="95"/>
      <c r="ERV321" s="99"/>
      <c r="ERW321" s="95"/>
      <c r="ERX321" s="99"/>
      <c r="ERY321" s="95"/>
      <c r="ERZ321" s="99"/>
      <c r="ESA321" s="95"/>
      <c r="ESB321" s="99"/>
      <c r="ESC321" s="95"/>
      <c r="ESD321" s="99"/>
      <c r="ESE321" s="95"/>
      <c r="ESF321" s="99"/>
      <c r="ESG321" s="95"/>
      <c r="ESH321" s="99"/>
      <c r="ESI321" s="95"/>
      <c r="ESJ321" s="99"/>
      <c r="ESK321" s="95"/>
      <c r="ESL321" s="99"/>
      <c r="ESM321" s="95"/>
      <c r="ESN321" s="99"/>
      <c r="ESO321" s="95"/>
      <c r="ESP321" s="99"/>
      <c r="ESQ321" s="95"/>
      <c r="ESR321" s="99"/>
      <c r="ESS321" s="95"/>
      <c r="EST321" s="99"/>
      <c r="ESU321" s="95"/>
      <c r="ESV321" s="99"/>
      <c r="ESW321" s="95"/>
      <c r="ESX321" s="99"/>
      <c r="ESY321" s="95"/>
      <c r="ESZ321" s="99"/>
      <c r="ETA321" s="95"/>
      <c r="ETB321" s="99"/>
      <c r="ETC321" s="95"/>
      <c r="ETD321" s="99"/>
      <c r="ETE321" s="95"/>
      <c r="ETF321" s="99"/>
      <c r="ETG321" s="95"/>
      <c r="ETH321" s="99"/>
      <c r="ETI321" s="95"/>
      <c r="ETJ321" s="99"/>
      <c r="ETK321" s="95"/>
      <c r="ETL321" s="99"/>
      <c r="ETM321" s="95"/>
      <c r="ETN321" s="99"/>
      <c r="ETO321" s="95"/>
      <c r="ETP321" s="99"/>
      <c r="ETQ321" s="95"/>
      <c r="ETR321" s="99"/>
      <c r="ETS321" s="95"/>
      <c r="ETT321" s="99"/>
      <c r="ETU321" s="95"/>
      <c r="ETV321" s="99"/>
      <c r="ETW321" s="95"/>
      <c r="ETX321" s="99"/>
      <c r="ETY321" s="95"/>
      <c r="ETZ321" s="99"/>
      <c r="EUA321" s="95"/>
      <c r="EUB321" s="99"/>
      <c r="EUC321" s="95"/>
      <c r="EUD321" s="99"/>
      <c r="EUE321" s="95"/>
      <c r="EUF321" s="99"/>
      <c r="EUG321" s="95"/>
      <c r="EUH321" s="99"/>
      <c r="EUI321" s="95"/>
      <c r="EUJ321" s="99"/>
      <c r="EUK321" s="95"/>
      <c r="EUL321" s="99"/>
      <c r="EUM321" s="95"/>
      <c r="EUN321" s="99"/>
      <c r="EUO321" s="95"/>
      <c r="EUP321" s="99"/>
      <c r="EUQ321" s="95"/>
      <c r="EUR321" s="99"/>
      <c r="EUS321" s="95"/>
      <c r="EUT321" s="99"/>
      <c r="EUU321" s="95"/>
      <c r="EUV321" s="99"/>
      <c r="EUW321" s="95"/>
      <c r="EUX321" s="99"/>
      <c r="EUY321" s="95"/>
      <c r="EUZ321" s="99"/>
      <c r="EVA321" s="95"/>
      <c r="EVB321" s="99"/>
      <c r="EVC321" s="95"/>
      <c r="EVD321" s="99"/>
      <c r="EVE321" s="95"/>
      <c r="EVF321" s="99"/>
      <c r="EVG321" s="95"/>
      <c r="EVH321" s="99"/>
      <c r="EVI321" s="95"/>
      <c r="EVJ321" s="99"/>
      <c r="EVK321" s="95"/>
      <c r="EVL321" s="99"/>
      <c r="EVM321" s="95"/>
      <c r="EVN321" s="99"/>
      <c r="EVO321" s="95"/>
      <c r="EVP321" s="99"/>
      <c r="EVQ321" s="95"/>
      <c r="EVR321" s="99"/>
      <c r="EVS321" s="95"/>
      <c r="EVT321" s="99"/>
      <c r="EVU321" s="95"/>
      <c r="EVV321" s="99"/>
      <c r="EVW321" s="95"/>
      <c r="EVX321" s="99"/>
      <c r="EVY321" s="95"/>
      <c r="EVZ321" s="99"/>
      <c r="EWA321" s="95"/>
      <c r="EWB321" s="99"/>
      <c r="EWC321" s="95"/>
      <c r="EWD321" s="99"/>
      <c r="EWE321" s="95"/>
      <c r="EWF321" s="99"/>
      <c r="EWG321" s="95"/>
      <c r="EWH321" s="99"/>
      <c r="EWI321" s="95"/>
      <c r="EWJ321" s="99"/>
      <c r="EWK321" s="95"/>
      <c r="EWL321" s="99"/>
      <c r="EWM321" s="95"/>
      <c r="EWN321" s="99"/>
      <c r="EWO321" s="95"/>
      <c r="EWP321" s="99"/>
      <c r="EWQ321" s="95"/>
      <c r="EWR321" s="99"/>
      <c r="EWS321" s="95"/>
      <c r="EWT321" s="99"/>
      <c r="EWU321" s="95"/>
      <c r="EWV321" s="99"/>
      <c r="EWW321" s="95"/>
      <c r="EWX321" s="99"/>
      <c r="EWY321" s="95"/>
      <c r="EWZ321" s="99"/>
      <c r="EXA321" s="95"/>
      <c r="EXB321" s="99"/>
      <c r="EXC321" s="95"/>
      <c r="EXD321" s="99"/>
      <c r="EXE321" s="95"/>
      <c r="EXF321" s="99"/>
      <c r="EXG321" s="95"/>
      <c r="EXH321" s="99"/>
      <c r="EXI321" s="95"/>
      <c r="EXJ321" s="99"/>
      <c r="EXK321" s="95"/>
      <c r="EXL321" s="99"/>
      <c r="EXM321" s="95"/>
      <c r="EXN321" s="99"/>
      <c r="EXO321" s="95"/>
      <c r="EXP321" s="99"/>
      <c r="EXQ321" s="95"/>
      <c r="EXR321" s="99"/>
      <c r="EXS321" s="95"/>
      <c r="EXT321" s="99"/>
      <c r="EXU321" s="95"/>
      <c r="EXV321" s="99"/>
      <c r="EXW321" s="95"/>
      <c r="EXX321" s="99"/>
      <c r="EXY321" s="95"/>
      <c r="EXZ321" s="99"/>
      <c r="EYA321" s="95"/>
      <c r="EYB321" s="99"/>
      <c r="EYC321" s="95"/>
      <c r="EYD321" s="99"/>
      <c r="EYE321" s="95"/>
      <c r="EYF321" s="99"/>
      <c r="EYG321" s="95"/>
      <c r="EYH321" s="99"/>
      <c r="EYI321" s="95"/>
      <c r="EYJ321" s="99"/>
      <c r="EYK321" s="95"/>
      <c r="EYL321" s="99"/>
      <c r="EYM321" s="95"/>
      <c r="EYN321" s="99"/>
      <c r="EYO321" s="95"/>
      <c r="EYP321" s="99"/>
      <c r="EYQ321" s="95"/>
      <c r="EYR321" s="99"/>
      <c r="EYS321" s="95"/>
      <c r="EYT321" s="99"/>
      <c r="EYU321" s="95"/>
      <c r="EYV321" s="99"/>
      <c r="EYW321" s="95"/>
      <c r="EYX321" s="99"/>
      <c r="EYY321" s="95"/>
      <c r="EYZ321" s="99"/>
      <c r="EZA321" s="95"/>
      <c r="EZB321" s="99"/>
      <c r="EZC321" s="95"/>
      <c r="EZD321" s="99"/>
      <c r="EZE321" s="95"/>
      <c r="EZF321" s="99"/>
      <c r="EZG321" s="95"/>
      <c r="EZH321" s="99"/>
      <c r="EZI321" s="95"/>
      <c r="EZJ321" s="99"/>
      <c r="EZK321" s="95"/>
      <c r="EZL321" s="99"/>
      <c r="EZM321" s="95"/>
      <c r="EZN321" s="99"/>
      <c r="EZO321" s="95"/>
      <c r="EZP321" s="99"/>
      <c r="EZQ321" s="95"/>
      <c r="EZR321" s="99"/>
      <c r="EZS321" s="95"/>
      <c r="EZT321" s="99"/>
      <c r="EZU321" s="95"/>
      <c r="EZV321" s="99"/>
      <c r="EZW321" s="95"/>
      <c r="EZX321" s="99"/>
      <c r="EZY321" s="95"/>
      <c r="EZZ321" s="99"/>
      <c r="FAA321" s="95"/>
      <c r="FAB321" s="99"/>
      <c r="FAC321" s="95"/>
      <c r="FAD321" s="99"/>
      <c r="FAE321" s="95"/>
      <c r="FAF321" s="99"/>
      <c r="FAG321" s="95"/>
      <c r="FAH321" s="99"/>
      <c r="FAI321" s="95"/>
      <c r="FAJ321" s="99"/>
      <c r="FAK321" s="95"/>
      <c r="FAL321" s="99"/>
      <c r="FAM321" s="95"/>
      <c r="FAN321" s="99"/>
      <c r="FAO321" s="95"/>
      <c r="FAP321" s="99"/>
      <c r="FAQ321" s="95"/>
      <c r="FAR321" s="99"/>
      <c r="FAS321" s="95"/>
      <c r="FAT321" s="99"/>
      <c r="FAU321" s="95"/>
      <c r="FAV321" s="99"/>
      <c r="FAW321" s="95"/>
      <c r="FAX321" s="99"/>
      <c r="FAY321" s="95"/>
      <c r="FAZ321" s="99"/>
      <c r="FBA321" s="95"/>
      <c r="FBB321" s="99"/>
      <c r="FBC321" s="95"/>
      <c r="FBD321" s="99"/>
      <c r="FBE321" s="95"/>
      <c r="FBF321" s="99"/>
      <c r="FBG321" s="95"/>
      <c r="FBH321" s="99"/>
      <c r="FBI321" s="95"/>
      <c r="FBJ321" s="99"/>
      <c r="FBK321" s="95"/>
      <c r="FBL321" s="99"/>
      <c r="FBM321" s="95"/>
      <c r="FBN321" s="99"/>
      <c r="FBO321" s="95"/>
      <c r="FBP321" s="99"/>
      <c r="FBQ321" s="95"/>
      <c r="FBR321" s="99"/>
      <c r="FBS321" s="95"/>
      <c r="FBT321" s="99"/>
      <c r="FBU321" s="95"/>
      <c r="FBV321" s="99"/>
      <c r="FBW321" s="95"/>
      <c r="FBX321" s="99"/>
      <c r="FBY321" s="95"/>
      <c r="FBZ321" s="99"/>
      <c r="FCA321" s="95"/>
      <c r="FCB321" s="99"/>
      <c r="FCC321" s="95"/>
      <c r="FCD321" s="99"/>
      <c r="FCE321" s="95"/>
      <c r="FCF321" s="99"/>
      <c r="FCG321" s="95"/>
      <c r="FCH321" s="99"/>
      <c r="FCI321" s="95"/>
      <c r="FCJ321" s="99"/>
      <c r="FCK321" s="95"/>
      <c r="FCL321" s="99"/>
      <c r="FCM321" s="95"/>
      <c r="FCN321" s="99"/>
      <c r="FCO321" s="95"/>
      <c r="FCP321" s="99"/>
      <c r="FCQ321" s="95"/>
      <c r="FCR321" s="99"/>
      <c r="FCS321" s="95"/>
      <c r="FCT321" s="99"/>
      <c r="FCU321" s="95"/>
      <c r="FCV321" s="99"/>
      <c r="FCW321" s="95"/>
      <c r="FCX321" s="99"/>
      <c r="FCY321" s="95"/>
      <c r="FCZ321" s="99"/>
      <c r="FDA321" s="95"/>
      <c r="FDB321" s="99"/>
      <c r="FDC321" s="95"/>
      <c r="FDD321" s="99"/>
      <c r="FDE321" s="95"/>
      <c r="FDF321" s="99"/>
      <c r="FDG321" s="95"/>
      <c r="FDH321" s="99"/>
      <c r="FDI321" s="95"/>
      <c r="FDJ321" s="99"/>
      <c r="FDK321" s="95"/>
      <c r="FDL321" s="99"/>
      <c r="FDM321" s="95"/>
      <c r="FDN321" s="99"/>
      <c r="FDO321" s="95"/>
      <c r="FDP321" s="99"/>
      <c r="FDQ321" s="95"/>
      <c r="FDR321" s="99"/>
      <c r="FDS321" s="95"/>
      <c r="FDT321" s="99"/>
      <c r="FDU321" s="95"/>
      <c r="FDV321" s="99"/>
      <c r="FDW321" s="95"/>
      <c r="FDX321" s="99"/>
      <c r="FDY321" s="95"/>
      <c r="FDZ321" s="99"/>
      <c r="FEA321" s="95"/>
      <c r="FEB321" s="99"/>
      <c r="FEC321" s="95"/>
      <c r="FED321" s="99"/>
      <c r="FEE321" s="95"/>
      <c r="FEF321" s="99"/>
      <c r="FEG321" s="95"/>
      <c r="FEH321" s="99"/>
      <c r="FEI321" s="95"/>
      <c r="FEJ321" s="99"/>
      <c r="FEK321" s="95"/>
      <c r="FEL321" s="99"/>
      <c r="FEM321" s="95"/>
      <c r="FEN321" s="99"/>
      <c r="FEO321" s="95"/>
      <c r="FEP321" s="99"/>
      <c r="FEQ321" s="95"/>
      <c r="FER321" s="99"/>
      <c r="FES321" s="95"/>
      <c r="FET321" s="99"/>
      <c r="FEU321" s="95"/>
      <c r="FEV321" s="99"/>
      <c r="FEW321" s="95"/>
      <c r="FEX321" s="99"/>
      <c r="FEY321" s="95"/>
      <c r="FEZ321" s="99"/>
      <c r="FFA321" s="95"/>
      <c r="FFB321" s="99"/>
      <c r="FFC321" s="95"/>
      <c r="FFD321" s="99"/>
      <c r="FFE321" s="95"/>
      <c r="FFF321" s="99"/>
      <c r="FFG321" s="95"/>
      <c r="FFH321" s="99"/>
      <c r="FFI321" s="95"/>
      <c r="FFJ321" s="99"/>
      <c r="FFK321" s="95"/>
      <c r="FFL321" s="99"/>
      <c r="FFM321" s="95"/>
      <c r="FFN321" s="99"/>
      <c r="FFO321" s="95"/>
      <c r="FFP321" s="99"/>
      <c r="FFQ321" s="95"/>
      <c r="FFR321" s="99"/>
      <c r="FFS321" s="95"/>
      <c r="FFT321" s="99"/>
      <c r="FFU321" s="95"/>
      <c r="FFV321" s="99"/>
      <c r="FFW321" s="95"/>
      <c r="FFX321" s="99"/>
      <c r="FFY321" s="95"/>
      <c r="FFZ321" s="99"/>
      <c r="FGA321" s="95"/>
      <c r="FGB321" s="99"/>
      <c r="FGC321" s="95"/>
      <c r="FGD321" s="99"/>
      <c r="FGE321" s="95"/>
      <c r="FGF321" s="99"/>
      <c r="FGG321" s="95"/>
      <c r="FGH321" s="99"/>
      <c r="FGI321" s="95"/>
      <c r="FGJ321" s="99"/>
      <c r="FGK321" s="95"/>
      <c r="FGL321" s="99"/>
      <c r="FGM321" s="95"/>
      <c r="FGN321" s="99"/>
      <c r="FGO321" s="95"/>
      <c r="FGP321" s="99"/>
      <c r="FGQ321" s="95"/>
      <c r="FGR321" s="99"/>
      <c r="FGS321" s="95"/>
      <c r="FGT321" s="99"/>
      <c r="FGU321" s="95"/>
      <c r="FGV321" s="99"/>
      <c r="FGW321" s="95"/>
      <c r="FGX321" s="99"/>
      <c r="FGY321" s="95"/>
      <c r="FGZ321" s="99"/>
      <c r="FHA321" s="95"/>
      <c r="FHB321" s="99"/>
      <c r="FHC321" s="95"/>
      <c r="FHD321" s="99"/>
      <c r="FHE321" s="95"/>
      <c r="FHF321" s="99"/>
      <c r="FHG321" s="95"/>
      <c r="FHH321" s="99"/>
      <c r="FHI321" s="95"/>
      <c r="FHJ321" s="99"/>
      <c r="FHK321" s="95"/>
      <c r="FHL321" s="99"/>
      <c r="FHM321" s="95"/>
      <c r="FHN321" s="99"/>
      <c r="FHO321" s="95"/>
      <c r="FHP321" s="99"/>
      <c r="FHQ321" s="95"/>
      <c r="FHR321" s="99"/>
      <c r="FHS321" s="95"/>
      <c r="FHT321" s="99"/>
      <c r="FHU321" s="95"/>
      <c r="FHV321" s="99"/>
      <c r="FHW321" s="95"/>
      <c r="FHX321" s="99"/>
      <c r="FHY321" s="95"/>
      <c r="FHZ321" s="99"/>
      <c r="FIA321" s="95"/>
      <c r="FIB321" s="99"/>
      <c r="FIC321" s="95"/>
      <c r="FID321" s="99"/>
      <c r="FIE321" s="95"/>
      <c r="FIF321" s="99"/>
      <c r="FIG321" s="95"/>
      <c r="FIH321" s="99"/>
      <c r="FII321" s="95"/>
      <c r="FIJ321" s="99"/>
      <c r="FIK321" s="95"/>
      <c r="FIL321" s="99"/>
      <c r="FIM321" s="95"/>
      <c r="FIN321" s="99"/>
      <c r="FIO321" s="95"/>
      <c r="FIP321" s="99"/>
      <c r="FIQ321" s="95"/>
      <c r="FIR321" s="99"/>
      <c r="FIS321" s="95"/>
      <c r="FIT321" s="99"/>
      <c r="FIU321" s="95"/>
      <c r="FIV321" s="99"/>
      <c r="FIW321" s="95"/>
      <c r="FIX321" s="99"/>
      <c r="FIY321" s="95"/>
      <c r="FIZ321" s="99"/>
      <c r="FJA321" s="95"/>
      <c r="FJB321" s="99"/>
      <c r="FJC321" s="95"/>
      <c r="FJD321" s="99"/>
      <c r="FJE321" s="95"/>
      <c r="FJF321" s="99"/>
      <c r="FJG321" s="95"/>
      <c r="FJH321" s="99"/>
      <c r="FJI321" s="95"/>
      <c r="FJJ321" s="99"/>
      <c r="FJK321" s="95"/>
      <c r="FJL321" s="99"/>
      <c r="FJM321" s="95"/>
      <c r="FJN321" s="99"/>
      <c r="FJO321" s="95"/>
      <c r="FJP321" s="99"/>
      <c r="FJQ321" s="95"/>
      <c r="FJR321" s="99"/>
      <c r="FJS321" s="95"/>
      <c r="FJT321" s="99"/>
      <c r="FJU321" s="95"/>
      <c r="FJV321" s="99"/>
      <c r="FJW321" s="95"/>
      <c r="FJX321" s="99"/>
      <c r="FJY321" s="95"/>
      <c r="FJZ321" s="99"/>
      <c r="FKA321" s="95"/>
      <c r="FKB321" s="99"/>
      <c r="FKC321" s="95"/>
      <c r="FKD321" s="99"/>
      <c r="FKE321" s="95"/>
      <c r="FKF321" s="99"/>
      <c r="FKG321" s="95"/>
      <c r="FKH321" s="99"/>
      <c r="FKI321" s="95"/>
      <c r="FKJ321" s="99"/>
      <c r="FKK321" s="95"/>
      <c r="FKL321" s="99"/>
      <c r="FKM321" s="95"/>
      <c r="FKN321" s="99"/>
      <c r="FKO321" s="95"/>
      <c r="FKP321" s="99"/>
      <c r="FKQ321" s="95"/>
      <c r="FKR321" s="99"/>
      <c r="FKS321" s="95"/>
      <c r="FKT321" s="99"/>
      <c r="FKU321" s="95"/>
      <c r="FKV321" s="99"/>
      <c r="FKW321" s="95"/>
      <c r="FKX321" s="99"/>
      <c r="FKY321" s="95"/>
      <c r="FKZ321" s="99"/>
      <c r="FLA321" s="95"/>
      <c r="FLB321" s="99"/>
      <c r="FLC321" s="95"/>
      <c r="FLD321" s="99"/>
      <c r="FLE321" s="95"/>
      <c r="FLF321" s="99"/>
      <c r="FLG321" s="95"/>
      <c r="FLH321" s="99"/>
      <c r="FLI321" s="95"/>
      <c r="FLJ321" s="99"/>
      <c r="FLK321" s="95"/>
      <c r="FLL321" s="99"/>
      <c r="FLM321" s="95"/>
      <c r="FLN321" s="99"/>
      <c r="FLO321" s="95"/>
      <c r="FLP321" s="99"/>
      <c r="FLQ321" s="95"/>
      <c r="FLR321" s="99"/>
      <c r="FLS321" s="95"/>
      <c r="FLT321" s="99"/>
      <c r="FLU321" s="95"/>
      <c r="FLV321" s="99"/>
      <c r="FLW321" s="95"/>
      <c r="FLX321" s="99"/>
      <c r="FLY321" s="95"/>
      <c r="FLZ321" s="99"/>
      <c r="FMA321" s="95"/>
      <c r="FMB321" s="99"/>
      <c r="FMC321" s="95"/>
      <c r="FMD321" s="99"/>
      <c r="FME321" s="95"/>
      <c r="FMF321" s="99"/>
      <c r="FMG321" s="95"/>
      <c r="FMH321" s="99"/>
      <c r="FMI321" s="95"/>
      <c r="FMJ321" s="99"/>
      <c r="FMK321" s="95"/>
      <c r="FML321" s="99"/>
      <c r="FMM321" s="95"/>
      <c r="FMN321" s="99"/>
      <c r="FMO321" s="95"/>
      <c r="FMP321" s="99"/>
      <c r="FMQ321" s="95"/>
      <c r="FMR321" s="99"/>
      <c r="FMS321" s="95"/>
      <c r="FMT321" s="99"/>
      <c r="FMU321" s="95"/>
      <c r="FMV321" s="99"/>
      <c r="FMW321" s="95"/>
      <c r="FMX321" s="99"/>
      <c r="FMY321" s="95"/>
      <c r="FMZ321" s="99"/>
      <c r="FNA321" s="95"/>
      <c r="FNB321" s="99"/>
      <c r="FNC321" s="95"/>
      <c r="FND321" s="99"/>
      <c r="FNE321" s="95"/>
      <c r="FNF321" s="99"/>
      <c r="FNG321" s="95"/>
      <c r="FNH321" s="99"/>
      <c r="FNI321" s="95"/>
      <c r="FNJ321" s="99"/>
      <c r="FNK321" s="95"/>
      <c r="FNL321" s="99"/>
      <c r="FNM321" s="95"/>
      <c r="FNN321" s="99"/>
      <c r="FNO321" s="95"/>
      <c r="FNP321" s="99"/>
      <c r="FNQ321" s="95"/>
      <c r="FNR321" s="99"/>
      <c r="FNS321" s="95"/>
      <c r="FNT321" s="99"/>
      <c r="FNU321" s="95"/>
      <c r="FNV321" s="99"/>
      <c r="FNW321" s="95"/>
      <c r="FNX321" s="99"/>
      <c r="FNY321" s="95"/>
      <c r="FNZ321" s="99"/>
      <c r="FOA321" s="95"/>
      <c r="FOB321" s="99"/>
      <c r="FOC321" s="95"/>
      <c r="FOD321" s="99"/>
      <c r="FOE321" s="95"/>
      <c r="FOF321" s="99"/>
      <c r="FOG321" s="95"/>
      <c r="FOH321" s="99"/>
      <c r="FOI321" s="95"/>
      <c r="FOJ321" s="99"/>
      <c r="FOK321" s="95"/>
      <c r="FOL321" s="99"/>
      <c r="FOM321" s="95"/>
      <c r="FON321" s="99"/>
      <c r="FOO321" s="95"/>
      <c r="FOP321" s="99"/>
      <c r="FOQ321" s="95"/>
      <c r="FOR321" s="99"/>
      <c r="FOS321" s="95"/>
      <c r="FOT321" s="99"/>
      <c r="FOU321" s="95"/>
      <c r="FOV321" s="99"/>
      <c r="FOW321" s="95"/>
      <c r="FOX321" s="99"/>
      <c r="FOY321" s="95"/>
      <c r="FOZ321" s="99"/>
      <c r="FPA321" s="95"/>
      <c r="FPB321" s="99"/>
      <c r="FPC321" s="95"/>
      <c r="FPD321" s="99"/>
      <c r="FPE321" s="95"/>
      <c r="FPF321" s="99"/>
      <c r="FPG321" s="95"/>
      <c r="FPH321" s="99"/>
      <c r="FPI321" s="95"/>
      <c r="FPJ321" s="99"/>
      <c r="FPK321" s="95"/>
      <c r="FPL321" s="99"/>
      <c r="FPM321" s="95"/>
      <c r="FPN321" s="99"/>
      <c r="FPO321" s="95"/>
      <c r="FPP321" s="99"/>
      <c r="FPQ321" s="95"/>
      <c r="FPR321" s="99"/>
      <c r="FPS321" s="95"/>
      <c r="FPT321" s="99"/>
      <c r="FPU321" s="95"/>
      <c r="FPV321" s="99"/>
      <c r="FPW321" s="95"/>
      <c r="FPX321" s="99"/>
      <c r="FPY321" s="95"/>
      <c r="FPZ321" s="99"/>
      <c r="FQA321" s="95"/>
      <c r="FQB321" s="99"/>
      <c r="FQC321" s="95"/>
      <c r="FQD321" s="99"/>
      <c r="FQE321" s="95"/>
      <c r="FQF321" s="99"/>
      <c r="FQG321" s="95"/>
      <c r="FQH321" s="99"/>
      <c r="FQI321" s="95"/>
      <c r="FQJ321" s="99"/>
      <c r="FQK321" s="95"/>
      <c r="FQL321" s="99"/>
      <c r="FQM321" s="95"/>
      <c r="FQN321" s="99"/>
      <c r="FQO321" s="95"/>
      <c r="FQP321" s="99"/>
      <c r="FQQ321" s="95"/>
      <c r="FQR321" s="99"/>
      <c r="FQS321" s="95"/>
      <c r="FQT321" s="99"/>
      <c r="FQU321" s="95"/>
      <c r="FQV321" s="99"/>
      <c r="FQW321" s="95"/>
      <c r="FQX321" s="99"/>
      <c r="FQY321" s="95"/>
      <c r="FQZ321" s="99"/>
      <c r="FRA321" s="95"/>
      <c r="FRB321" s="99"/>
      <c r="FRC321" s="95"/>
      <c r="FRD321" s="99"/>
      <c r="FRE321" s="95"/>
      <c r="FRF321" s="99"/>
      <c r="FRG321" s="95"/>
      <c r="FRH321" s="99"/>
      <c r="FRI321" s="95"/>
      <c r="FRJ321" s="99"/>
      <c r="FRK321" s="95"/>
      <c r="FRL321" s="99"/>
      <c r="FRM321" s="95"/>
      <c r="FRN321" s="99"/>
      <c r="FRO321" s="95"/>
      <c r="FRP321" s="99"/>
      <c r="FRQ321" s="95"/>
      <c r="FRR321" s="99"/>
      <c r="FRS321" s="95"/>
      <c r="FRT321" s="99"/>
      <c r="FRU321" s="95"/>
      <c r="FRV321" s="99"/>
      <c r="FRW321" s="95"/>
      <c r="FRX321" s="99"/>
      <c r="FRY321" s="95"/>
      <c r="FRZ321" s="99"/>
      <c r="FSA321" s="95"/>
      <c r="FSB321" s="99"/>
      <c r="FSC321" s="95"/>
      <c r="FSD321" s="99"/>
      <c r="FSE321" s="95"/>
      <c r="FSF321" s="99"/>
      <c r="FSG321" s="95"/>
      <c r="FSH321" s="99"/>
      <c r="FSI321" s="95"/>
      <c r="FSJ321" s="99"/>
      <c r="FSK321" s="95"/>
      <c r="FSL321" s="99"/>
      <c r="FSM321" s="95"/>
      <c r="FSN321" s="99"/>
      <c r="FSO321" s="95"/>
      <c r="FSP321" s="99"/>
      <c r="FSQ321" s="95"/>
      <c r="FSR321" s="99"/>
      <c r="FSS321" s="95"/>
      <c r="FST321" s="99"/>
      <c r="FSU321" s="95"/>
      <c r="FSV321" s="99"/>
      <c r="FSW321" s="95"/>
      <c r="FSX321" s="99"/>
      <c r="FSY321" s="95"/>
      <c r="FSZ321" s="99"/>
      <c r="FTA321" s="95"/>
      <c r="FTB321" s="99"/>
      <c r="FTC321" s="95"/>
      <c r="FTD321" s="99"/>
      <c r="FTE321" s="95"/>
      <c r="FTF321" s="99"/>
      <c r="FTG321" s="95"/>
      <c r="FTH321" s="99"/>
      <c r="FTI321" s="95"/>
      <c r="FTJ321" s="99"/>
      <c r="FTK321" s="95"/>
      <c r="FTL321" s="99"/>
      <c r="FTM321" s="95"/>
      <c r="FTN321" s="99"/>
      <c r="FTO321" s="95"/>
      <c r="FTP321" s="99"/>
      <c r="FTQ321" s="95"/>
      <c r="FTR321" s="99"/>
      <c r="FTS321" s="95"/>
      <c r="FTT321" s="99"/>
      <c r="FTU321" s="95"/>
      <c r="FTV321" s="99"/>
      <c r="FTW321" s="95"/>
      <c r="FTX321" s="99"/>
      <c r="FTY321" s="95"/>
      <c r="FTZ321" s="99"/>
      <c r="FUA321" s="95"/>
      <c r="FUB321" s="99"/>
      <c r="FUC321" s="95"/>
      <c r="FUD321" s="99"/>
      <c r="FUE321" s="95"/>
      <c r="FUF321" s="99"/>
      <c r="FUG321" s="95"/>
      <c r="FUH321" s="99"/>
      <c r="FUI321" s="95"/>
      <c r="FUJ321" s="99"/>
      <c r="FUK321" s="95"/>
      <c r="FUL321" s="99"/>
      <c r="FUM321" s="95"/>
      <c r="FUN321" s="99"/>
      <c r="FUO321" s="95"/>
      <c r="FUP321" s="99"/>
      <c r="FUQ321" s="95"/>
      <c r="FUR321" s="99"/>
      <c r="FUS321" s="95"/>
      <c r="FUT321" s="99"/>
      <c r="FUU321" s="95"/>
      <c r="FUV321" s="99"/>
      <c r="FUW321" s="95"/>
      <c r="FUX321" s="99"/>
      <c r="FUY321" s="95"/>
      <c r="FUZ321" s="99"/>
      <c r="FVA321" s="95"/>
      <c r="FVB321" s="99"/>
      <c r="FVC321" s="95"/>
      <c r="FVD321" s="99"/>
      <c r="FVE321" s="95"/>
      <c r="FVF321" s="99"/>
      <c r="FVG321" s="95"/>
      <c r="FVH321" s="99"/>
      <c r="FVI321" s="95"/>
      <c r="FVJ321" s="99"/>
      <c r="FVK321" s="95"/>
      <c r="FVL321" s="99"/>
      <c r="FVM321" s="95"/>
      <c r="FVN321" s="99"/>
      <c r="FVO321" s="95"/>
      <c r="FVP321" s="99"/>
      <c r="FVQ321" s="95"/>
      <c r="FVR321" s="99"/>
      <c r="FVS321" s="95"/>
      <c r="FVT321" s="99"/>
      <c r="FVU321" s="95"/>
      <c r="FVV321" s="99"/>
      <c r="FVW321" s="95"/>
      <c r="FVX321" s="99"/>
      <c r="FVY321" s="95"/>
      <c r="FVZ321" s="99"/>
      <c r="FWA321" s="95"/>
      <c r="FWB321" s="99"/>
      <c r="FWC321" s="95"/>
      <c r="FWD321" s="99"/>
      <c r="FWE321" s="95"/>
      <c r="FWF321" s="99"/>
      <c r="FWG321" s="95"/>
      <c r="FWH321" s="99"/>
      <c r="FWI321" s="95"/>
      <c r="FWJ321" s="99"/>
      <c r="FWK321" s="95"/>
      <c r="FWL321" s="99"/>
      <c r="FWM321" s="95"/>
      <c r="FWN321" s="99"/>
      <c r="FWO321" s="95"/>
      <c r="FWP321" s="99"/>
      <c r="FWQ321" s="95"/>
      <c r="FWR321" s="99"/>
      <c r="FWS321" s="95"/>
      <c r="FWT321" s="99"/>
      <c r="FWU321" s="95"/>
      <c r="FWV321" s="99"/>
      <c r="FWW321" s="95"/>
      <c r="FWX321" s="99"/>
      <c r="FWY321" s="95"/>
      <c r="FWZ321" s="99"/>
      <c r="FXA321" s="95"/>
      <c r="FXB321" s="99"/>
      <c r="FXC321" s="95"/>
      <c r="FXD321" s="99"/>
      <c r="FXE321" s="95"/>
      <c r="FXF321" s="99"/>
      <c r="FXG321" s="95"/>
      <c r="FXH321" s="99"/>
      <c r="FXI321" s="95"/>
      <c r="FXJ321" s="99"/>
      <c r="FXK321" s="95"/>
      <c r="FXL321" s="99"/>
      <c r="FXM321" s="95"/>
      <c r="FXN321" s="99"/>
      <c r="FXO321" s="95"/>
      <c r="FXP321" s="99"/>
      <c r="FXQ321" s="95"/>
      <c r="FXR321" s="99"/>
      <c r="FXS321" s="95"/>
      <c r="FXT321" s="99"/>
      <c r="FXU321" s="95"/>
      <c r="FXV321" s="99"/>
      <c r="FXW321" s="95"/>
      <c r="FXX321" s="99"/>
      <c r="FXY321" s="95"/>
      <c r="FXZ321" s="99"/>
      <c r="FYA321" s="95"/>
      <c r="FYB321" s="99"/>
      <c r="FYC321" s="95"/>
      <c r="FYD321" s="99"/>
      <c r="FYE321" s="95"/>
      <c r="FYF321" s="99"/>
      <c r="FYG321" s="95"/>
      <c r="FYH321" s="99"/>
      <c r="FYI321" s="95"/>
      <c r="FYJ321" s="99"/>
      <c r="FYK321" s="95"/>
      <c r="FYL321" s="99"/>
      <c r="FYM321" s="95"/>
      <c r="FYN321" s="99"/>
      <c r="FYO321" s="95"/>
      <c r="FYP321" s="99"/>
      <c r="FYQ321" s="95"/>
      <c r="FYR321" s="99"/>
      <c r="FYS321" s="95"/>
      <c r="FYT321" s="99"/>
      <c r="FYU321" s="95"/>
      <c r="FYV321" s="99"/>
      <c r="FYW321" s="95"/>
      <c r="FYX321" s="99"/>
      <c r="FYY321" s="95"/>
      <c r="FYZ321" s="99"/>
      <c r="FZA321" s="95"/>
      <c r="FZB321" s="99"/>
      <c r="FZC321" s="95"/>
      <c r="FZD321" s="99"/>
      <c r="FZE321" s="95"/>
      <c r="FZF321" s="99"/>
      <c r="FZG321" s="95"/>
      <c r="FZH321" s="99"/>
      <c r="FZI321" s="95"/>
      <c r="FZJ321" s="99"/>
      <c r="FZK321" s="95"/>
      <c r="FZL321" s="99"/>
      <c r="FZM321" s="95"/>
      <c r="FZN321" s="99"/>
      <c r="FZO321" s="95"/>
      <c r="FZP321" s="99"/>
      <c r="FZQ321" s="95"/>
      <c r="FZR321" s="99"/>
      <c r="FZS321" s="95"/>
      <c r="FZT321" s="99"/>
      <c r="FZU321" s="95"/>
      <c r="FZV321" s="99"/>
      <c r="FZW321" s="95"/>
      <c r="FZX321" s="99"/>
      <c r="FZY321" s="95"/>
      <c r="FZZ321" s="99"/>
      <c r="GAA321" s="95"/>
      <c r="GAB321" s="99"/>
      <c r="GAC321" s="95"/>
      <c r="GAD321" s="99"/>
      <c r="GAE321" s="95"/>
      <c r="GAF321" s="99"/>
      <c r="GAG321" s="95"/>
      <c r="GAH321" s="99"/>
      <c r="GAI321" s="95"/>
      <c r="GAJ321" s="99"/>
      <c r="GAK321" s="95"/>
      <c r="GAL321" s="99"/>
      <c r="GAM321" s="95"/>
      <c r="GAN321" s="99"/>
      <c r="GAO321" s="95"/>
      <c r="GAP321" s="99"/>
      <c r="GAQ321" s="95"/>
      <c r="GAR321" s="99"/>
      <c r="GAS321" s="95"/>
      <c r="GAT321" s="99"/>
      <c r="GAU321" s="95"/>
      <c r="GAV321" s="99"/>
      <c r="GAW321" s="95"/>
      <c r="GAX321" s="99"/>
      <c r="GAY321" s="95"/>
      <c r="GAZ321" s="99"/>
      <c r="GBA321" s="95"/>
      <c r="GBB321" s="99"/>
      <c r="GBC321" s="95"/>
      <c r="GBD321" s="99"/>
      <c r="GBE321" s="95"/>
      <c r="GBF321" s="99"/>
      <c r="GBG321" s="95"/>
      <c r="GBH321" s="99"/>
      <c r="GBI321" s="95"/>
      <c r="GBJ321" s="99"/>
      <c r="GBK321" s="95"/>
      <c r="GBL321" s="99"/>
      <c r="GBM321" s="95"/>
      <c r="GBN321" s="99"/>
      <c r="GBO321" s="95"/>
      <c r="GBP321" s="99"/>
      <c r="GBQ321" s="95"/>
      <c r="GBR321" s="99"/>
      <c r="GBS321" s="95"/>
      <c r="GBT321" s="99"/>
      <c r="GBU321" s="95"/>
      <c r="GBV321" s="99"/>
      <c r="GBW321" s="95"/>
      <c r="GBX321" s="99"/>
      <c r="GBY321" s="95"/>
      <c r="GBZ321" s="99"/>
      <c r="GCA321" s="95"/>
      <c r="GCB321" s="99"/>
      <c r="GCC321" s="95"/>
      <c r="GCD321" s="99"/>
      <c r="GCE321" s="95"/>
      <c r="GCF321" s="99"/>
      <c r="GCG321" s="95"/>
      <c r="GCH321" s="99"/>
      <c r="GCI321" s="95"/>
      <c r="GCJ321" s="99"/>
      <c r="GCK321" s="95"/>
      <c r="GCL321" s="99"/>
      <c r="GCM321" s="95"/>
      <c r="GCN321" s="99"/>
      <c r="GCO321" s="95"/>
      <c r="GCP321" s="99"/>
      <c r="GCQ321" s="95"/>
      <c r="GCR321" s="99"/>
      <c r="GCS321" s="95"/>
      <c r="GCT321" s="99"/>
      <c r="GCU321" s="95"/>
      <c r="GCV321" s="99"/>
      <c r="GCW321" s="95"/>
      <c r="GCX321" s="99"/>
      <c r="GCY321" s="95"/>
      <c r="GCZ321" s="99"/>
      <c r="GDA321" s="95"/>
      <c r="GDB321" s="99"/>
      <c r="GDC321" s="95"/>
      <c r="GDD321" s="99"/>
      <c r="GDE321" s="95"/>
      <c r="GDF321" s="99"/>
      <c r="GDG321" s="95"/>
      <c r="GDH321" s="99"/>
      <c r="GDI321" s="95"/>
      <c r="GDJ321" s="99"/>
      <c r="GDK321" s="95"/>
      <c r="GDL321" s="99"/>
      <c r="GDM321" s="95"/>
      <c r="GDN321" s="99"/>
      <c r="GDO321" s="95"/>
      <c r="GDP321" s="99"/>
      <c r="GDQ321" s="95"/>
      <c r="GDR321" s="99"/>
      <c r="GDS321" s="95"/>
      <c r="GDT321" s="99"/>
      <c r="GDU321" s="95"/>
      <c r="GDV321" s="99"/>
      <c r="GDW321" s="95"/>
      <c r="GDX321" s="99"/>
      <c r="GDY321" s="95"/>
      <c r="GDZ321" s="99"/>
      <c r="GEA321" s="95"/>
      <c r="GEB321" s="99"/>
      <c r="GEC321" s="95"/>
      <c r="GED321" s="99"/>
      <c r="GEE321" s="95"/>
      <c r="GEF321" s="99"/>
      <c r="GEG321" s="95"/>
      <c r="GEH321" s="99"/>
      <c r="GEI321" s="95"/>
      <c r="GEJ321" s="99"/>
      <c r="GEK321" s="95"/>
      <c r="GEL321" s="99"/>
      <c r="GEM321" s="95"/>
      <c r="GEN321" s="99"/>
      <c r="GEO321" s="95"/>
      <c r="GEP321" s="99"/>
      <c r="GEQ321" s="95"/>
      <c r="GER321" s="99"/>
      <c r="GES321" s="95"/>
      <c r="GET321" s="99"/>
      <c r="GEU321" s="95"/>
      <c r="GEV321" s="99"/>
      <c r="GEW321" s="95"/>
      <c r="GEX321" s="99"/>
      <c r="GEY321" s="95"/>
      <c r="GEZ321" s="99"/>
      <c r="GFA321" s="95"/>
      <c r="GFB321" s="99"/>
      <c r="GFC321" s="95"/>
      <c r="GFD321" s="99"/>
      <c r="GFE321" s="95"/>
      <c r="GFF321" s="99"/>
      <c r="GFG321" s="95"/>
      <c r="GFH321" s="99"/>
      <c r="GFI321" s="95"/>
      <c r="GFJ321" s="99"/>
      <c r="GFK321" s="95"/>
      <c r="GFL321" s="99"/>
      <c r="GFM321" s="95"/>
      <c r="GFN321" s="99"/>
      <c r="GFO321" s="95"/>
      <c r="GFP321" s="99"/>
      <c r="GFQ321" s="95"/>
      <c r="GFR321" s="99"/>
      <c r="GFS321" s="95"/>
      <c r="GFT321" s="99"/>
      <c r="GFU321" s="95"/>
      <c r="GFV321" s="99"/>
      <c r="GFW321" s="95"/>
      <c r="GFX321" s="99"/>
      <c r="GFY321" s="95"/>
      <c r="GFZ321" s="99"/>
      <c r="GGA321" s="95"/>
      <c r="GGB321" s="99"/>
      <c r="GGC321" s="95"/>
      <c r="GGD321" s="99"/>
      <c r="GGE321" s="95"/>
      <c r="GGF321" s="99"/>
      <c r="GGG321" s="95"/>
      <c r="GGH321" s="99"/>
      <c r="GGI321" s="95"/>
      <c r="GGJ321" s="99"/>
      <c r="GGK321" s="95"/>
      <c r="GGL321" s="99"/>
      <c r="GGM321" s="95"/>
      <c r="GGN321" s="99"/>
      <c r="GGO321" s="95"/>
      <c r="GGP321" s="99"/>
      <c r="GGQ321" s="95"/>
      <c r="GGR321" s="99"/>
      <c r="GGS321" s="95"/>
      <c r="GGT321" s="99"/>
      <c r="GGU321" s="95"/>
      <c r="GGV321" s="99"/>
      <c r="GGW321" s="95"/>
      <c r="GGX321" s="99"/>
      <c r="GGY321" s="95"/>
      <c r="GGZ321" s="99"/>
      <c r="GHA321" s="95"/>
      <c r="GHB321" s="99"/>
      <c r="GHC321" s="95"/>
      <c r="GHD321" s="99"/>
      <c r="GHE321" s="95"/>
      <c r="GHF321" s="99"/>
      <c r="GHG321" s="95"/>
      <c r="GHH321" s="99"/>
      <c r="GHI321" s="95"/>
      <c r="GHJ321" s="99"/>
      <c r="GHK321" s="95"/>
      <c r="GHL321" s="99"/>
      <c r="GHM321" s="95"/>
      <c r="GHN321" s="99"/>
      <c r="GHO321" s="95"/>
      <c r="GHP321" s="99"/>
      <c r="GHQ321" s="95"/>
      <c r="GHR321" s="99"/>
      <c r="GHS321" s="95"/>
      <c r="GHT321" s="99"/>
      <c r="GHU321" s="95"/>
      <c r="GHV321" s="99"/>
      <c r="GHW321" s="95"/>
      <c r="GHX321" s="99"/>
      <c r="GHY321" s="95"/>
      <c r="GHZ321" s="99"/>
      <c r="GIA321" s="95"/>
      <c r="GIB321" s="99"/>
      <c r="GIC321" s="95"/>
      <c r="GID321" s="99"/>
      <c r="GIE321" s="95"/>
      <c r="GIF321" s="99"/>
      <c r="GIG321" s="95"/>
      <c r="GIH321" s="99"/>
      <c r="GII321" s="95"/>
      <c r="GIJ321" s="99"/>
      <c r="GIK321" s="95"/>
      <c r="GIL321" s="99"/>
      <c r="GIM321" s="95"/>
      <c r="GIN321" s="99"/>
      <c r="GIO321" s="95"/>
      <c r="GIP321" s="99"/>
      <c r="GIQ321" s="95"/>
      <c r="GIR321" s="99"/>
      <c r="GIS321" s="95"/>
      <c r="GIT321" s="99"/>
      <c r="GIU321" s="95"/>
      <c r="GIV321" s="99"/>
      <c r="GIW321" s="95"/>
      <c r="GIX321" s="99"/>
      <c r="GIY321" s="95"/>
      <c r="GIZ321" s="99"/>
      <c r="GJA321" s="95"/>
      <c r="GJB321" s="99"/>
      <c r="GJC321" s="95"/>
      <c r="GJD321" s="99"/>
      <c r="GJE321" s="95"/>
      <c r="GJF321" s="99"/>
      <c r="GJG321" s="95"/>
      <c r="GJH321" s="99"/>
      <c r="GJI321" s="95"/>
      <c r="GJJ321" s="99"/>
      <c r="GJK321" s="95"/>
      <c r="GJL321" s="99"/>
      <c r="GJM321" s="95"/>
      <c r="GJN321" s="99"/>
      <c r="GJO321" s="95"/>
      <c r="GJP321" s="99"/>
      <c r="GJQ321" s="95"/>
      <c r="GJR321" s="99"/>
      <c r="GJS321" s="95"/>
      <c r="GJT321" s="99"/>
      <c r="GJU321" s="95"/>
      <c r="GJV321" s="99"/>
      <c r="GJW321" s="95"/>
      <c r="GJX321" s="99"/>
      <c r="GJY321" s="95"/>
      <c r="GJZ321" s="99"/>
      <c r="GKA321" s="95"/>
      <c r="GKB321" s="99"/>
      <c r="GKC321" s="95"/>
      <c r="GKD321" s="99"/>
      <c r="GKE321" s="95"/>
      <c r="GKF321" s="99"/>
      <c r="GKG321" s="95"/>
      <c r="GKH321" s="99"/>
      <c r="GKI321" s="95"/>
      <c r="GKJ321" s="99"/>
      <c r="GKK321" s="95"/>
      <c r="GKL321" s="99"/>
      <c r="GKM321" s="95"/>
      <c r="GKN321" s="99"/>
      <c r="GKO321" s="95"/>
      <c r="GKP321" s="99"/>
      <c r="GKQ321" s="95"/>
      <c r="GKR321" s="99"/>
      <c r="GKS321" s="95"/>
      <c r="GKT321" s="99"/>
      <c r="GKU321" s="95"/>
      <c r="GKV321" s="99"/>
      <c r="GKW321" s="95"/>
      <c r="GKX321" s="99"/>
      <c r="GKY321" s="95"/>
      <c r="GKZ321" s="99"/>
      <c r="GLA321" s="95"/>
      <c r="GLB321" s="99"/>
      <c r="GLC321" s="95"/>
      <c r="GLD321" s="99"/>
      <c r="GLE321" s="95"/>
      <c r="GLF321" s="99"/>
      <c r="GLG321" s="95"/>
      <c r="GLH321" s="99"/>
      <c r="GLI321" s="95"/>
      <c r="GLJ321" s="99"/>
      <c r="GLK321" s="95"/>
      <c r="GLL321" s="99"/>
      <c r="GLM321" s="95"/>
      <c r="GLN321" s="99"/>
      <c r="GLO321" s="95"/>
      <c r="GLP321" s="99"/>
      <c r="GLQ321" s="95"/>
      <c r="GLR321" s="99"/>
      <c r="GLS321" s="95"/>
      <c r="GLT321" s="99"/>
      <c r="GLU321" s="95"/>
      <c r="GLV321" s="99"/>
      <c r="GLW321" s="95"/>
      <c r="GLX321" s="99"/>
      <c r="GLY321" s="95"/>
      <c r="GLZ321" s="99"/>
      <c r="GMA321" s="95"/>
      <c r="GMB321" s="99"/>
      <c r="GMC321" s="95"/>
      <c r="GMD321" s="99"/>
      <c r="GME321" s="95"/>
      <c r="GMF321" s="99"/>
      <c r="GMG321" s="95"/>
      <c r="GMH321" s="99"/>
      <c r="GMI321" s="95"/>
      <c r="GMJ321" s="99"/>
      <c r="GMK321" s="95"/>
      <c r="GML321" s="99"/>
      <c r="GMM321" s="95"/>
      <c r="GMN321" s="99"/>
      <c r="GMO321" s="95"/>
      <c r="GMP321" s="99"/>
      <c r="GMQ321" s="95"/>
      <c r="GMR321" s="99"/>
      <c r="GMS321" s="95"/>
      <c r="GMT321" s="99"/>
      <c r="GMU321" s="95"/>
      <c r="GMV321" s="99"/>
      <c r="GMW321" s="95"/>
      <c r="GMX321" s="99"/>
      <c r="GMY321" s="95"/>
      <c r="GMZ321" s="99"/>
      <c r="GNA321" s="95"/>
      <c r="GNB321" s="99"/>
      <c r="GNC321" s="95"/>
      <c r="GND321" s="99"/>
      <c r="GNE321" s="95"/>
      <c r="GNF321" s="99"/>
      <c r="GNG321" s="95"/>
      <c r="GNH321" s="99"/>
      <c r="GNI321" s="95"/>
      <c r="GNJ321" s="99"/>
      <c r="GNK321" s="95"/>
      <c r="GNL321" s="99"/>
      <c r="GNM321" s="95"/>
      <c r="GNN321" s="99"/>
      <c r="GNO321" s="95"/>
      <c r="GNP321" s="99"/>
      <c r="GNQ321" s="95"/>
      <c r="GNR321" s="99"/>
      <c r="GNS321" s="95"/>
      <c r="GNT321" s="99"/>
      <c r="GNU321" s="95"/>
      <c r="GNV321" s="99"/>
      <c r="GNW321" s="95"/>
      <c r="GNX321" s="99"/>
      <c r="GNY321" s="95"/>
      <c r="GNZ321" s="99"/>
      <c r="GOA321" s="95"/>
      <c r="GOB321" s="99"/>
      <c r="GOC321" s="95"/>
      <c r="GOD321" s="99"/>
      <c r="GOE321" s="95"/>
      <c r="GOF321" s="99"/>
      <c r="GOG321" s="95"/>
      <c r="GOH321" s="99"/>
      <c r="GOI321" s="95"/>
      <c r="GOJ321" s="99"/>
      <c r="GOK321" s="95"/>
      <c r="GOL321" s="99"/>
      <c r="GOM321" s="95"/>
      <c r="GON321" s="99"/>
      <c r="GOO321" s="95"/>
      <c r="GOP321" s="99"/>
      <c r="GOQ321" s="95"/>
      <c r="GOR321" s="99"/>
      <c r="GOS321" s="95"/>
      <c r="GOT321" s="99"/>
      <c r="GOU321" s="95"/>
      <c r="GOV321" s="99"/>
      <c r="GOW321" s="95"/>
      <c r="GOX321" s="99"/>
      <c r="GOY321" s="95"/>
      <c r="GOZ321" s="99"/>
      <c r="GPA321" s="95"/>
      <c r="GPB321" s="99"/>
      <c r="GPC321" s="95"/>
      <c r="GPD321" s="99"/>
      <c r="GPE321" s="95"/>
      <c r="GPF321" s="99"/>
      <c r="GPG321" s="95"/>
      <c r="GPH321" s="99"/>
      <c r="GPI321" s="95"/>
      <c r="GPJ321" s="99"/>
      <c r="GPK321" s="95"/>
      <c r="GPL321" s="99"/>
      <c r="GPM321" s="95"/>
      <c r="GPN321" s="99"/>
      <c r="GPO321" s="95"/>
      <c r="GPP321" s="99"/>
      <c r="GPQ321" s="95"/>
      <c r="GPR321" s="99"/>
      <c r="GPS321" s="95"/>
      <c r="GPT321" s="99"/>
      <c r="GPU321" s="95"/>
      <c r="GPV321" s="99"/>
      <c r="GPW321" s="95"/>
      <c r="GPX321" s="99"/>
      <c r="GPY321" s="95"/>
      <c r="GPZ321" s="99"/>
      <c r="GQA321" s="95"/>
      <c r="GQB321" s="99"/>
      <c r="GQC321" s="95"/>
      <c r="GQD321" s="99"/>
      <c r="GQE321" s="95"/>
      <c r="GQF321" s="99"/>
      <c r="GQG321" s="95"/>
      <c r="GQH321" s="99"/>
      <c r="GQI321" s="95"/>
      <c r="GQJ321" s="99"/>
      <c r="GQK321" s="95"/>
      <c r="GQL321" s="99"/>
      <c r="GQM321" s="95"/>
      <c r="GQN321" s="99"/>
      <c r="GQO321" s="95"/>
      <c r="GQP321" s="99"/>
      <c r="GQQ321" s="95"/>
      <c r="GQR321" s="99"/>
      <c r="GQS321" s="95"/>
      <c r="GQT321" s="99"/>
      <c r="GQU321" s="95"/>
      <c r="GQV321" s="99"/>
      <c r="GQW321" s="95"/>
      <c r="GQX321" s="99"/>
      <c r="GQY321" s="95"/>
      <c r="GQZ321" s="99"/>
      <c r="GRA321" s="95"/>
      <c r="GRB321" s="99"/>
      <c r="GRC321" s="95"/>
      <c r="GRD321" s="99"/>
      <c r="GRE321" s="95"/>
      <c r="GRF321" s="99"/>
      <c r="GRG321" s="95"/>
      <c r="GRH321" s="99"/>
      <c r="GRI321" s="95"/>
      <c r="GRJ321" s="99"/>
      <c r="GRK321" s="95"/>
      <c r="GRL321" s="99"/>
      <c r="GRM321" s="95"/>
      <c r="GRN321" s="99"/>
      <c r="GRO321" s="95"/>
      <c r="GRP321" s="99"/>
      <c r="GRQ321" s="95"/>
      <c r="GRR321" s="99"/>
      <c r="GRS321" s="95"/>
      <c r="GRT321" s="99"/>
      <c r="GRU321" s="95"/>
      <c r="GRV321" s="99"/>
      <c r="GRW321" s="95"/>
      <c r="GRX321" s="99"/>
      <c r="GRY321" s="95"/>
      <c r="GRZ321" s="99"/>
      <c r="GSA321" s="95"/>
      <c r="GSB321" s="99"/>
      <c r="GSC321" s="95"/>
      <c r="GSD321" s="99"/>
      <c r="GSE321" s="95"/>
      <c r="GSF321" s="99"/>
      <c r="GSG321" s="95"/>
      <c r="GSH321" s="99"/>
      <c r="GSI321" s="95"/>
      <c r="GSJ321" s="99"/>
      <c r="GSK321" s="95"/>
      <c r="GSL321" s="99"/>
      <c r="GSM321" s="95"/>
      <c r="GSN321" s="99"/>
      <c r="GSO321" s="95"/>
      <c r="GSP321" s="99"/>
      <c r="GSQ321" s="95"/>
      <c r="GSR321" s="99"/>
      <c r="GSS321" s="95"/>
      <c r="GST321" s="99"/>
      <c r="GSU321" s="95"/>
      <c r="GSV321" s="99"/>
      <c r="GSW321" s="95"/>
      <c r="GSX321" s="99"/>
      <c r="GSY321" s="95"/>
      <c r="GSZ321" s="99"/>
      <c r="GTA321" s="95"/>
      <c r="GTB321" s="99"/>
      <c r="GTC321" s="95"/>
      <c r="GTD321" s="99"/>
      <c r="GTE321" s="95"/>
      <c r="GTF321" s="99"/>
      <c r="GTG321" s="95"/>
      <c r="GTH321" s="99"/>
      <c r="GTI321" s="95"/>
      <c r="GTJ321" s="99"/>
      <c r="GTK321" s="95"/>
      <c r="GTL321" s="99"/>
      <c r="GTM321" s="95"/>
      <c r="GTN321" s="99"/>
      <c r="GTO321" s="95"/>
      <c r="GTP321" s="99"/>
      <c r="GTQ321" s="95"/>
      <c r="GTR321" s="99"/>
      <c r="GTS321" s="95"/>
      <c r="GTT321" s="99"/>
      <c r="GTU321" s="95"/>
      <c r="GTV321" s="99"/>
      <c r="GTW321" s="95"/>
      <c r="GTX321" s="99"/>
      <c r="GTY321" s="95"/>
      <c r="GTZ321" s="99"/>
      <c r="GUA321" s="95"/>
      <c r="GUB321" s="99"/>
      <c r="GUC321" s="95"/>
      <c r="GUD321" s="99"/>
      <c r="GUE321" s="95"/>
      <c r="GUF321" s="99"/>
      <c r="GUG321" s="95"/>
      <c r="GUH321" s="99"/>
      <c r="GUI321" s="95"/>
      <c r="GUJ321" s="99"/>
      <c r="GUK321" s="95"/>
      <c r="GUL321" s="99"/>
      <c r="GUM321" s="95"/>
      <c r="GUN321" s="99"/>
      <c r="GUO321" s="95"/>
      <c r="GUP321" s="99"/>
      <c r="GUQ321" s="95"/>
      <c r="GUR321" s="99"/>
      <c r="GUS321" s="95"/>
      <c r="GUT321" s="99"/>
      <c r="GUU321" s="95"/>
      <c r="GUV321" s="99"/>
      <c r="GUW321" s="95"/>
      <c r="GUX321" s="99"/>
      <c r="GUY321" s="95"/>
      <c r="GUZ321" s="99"/>
      <c r="GVA321" s="95"/>
      <c r="GVB321" s="99"/>
      <c r="GVC321" s="95"/>
      <c r="GVD321" s="99"/>
      <c r="GVE321" s="95"/>
      <c r="GVF321" s="99"/>
      <c r="GVG321" s="95"/>
      <c r="GVH321" s="99"/>
      <c r="GVI321" s="95"/>
      <c r="GVJ321" s="99"/>
      <c r="GVK321" s="95"/>
      <c r="GVL321" s="99"/>
      <c r="GVM321" s="95"/>
      <c r="GVN321" s="99"/>
      <c r="GVO321" s="95"/>
      <c r="GVP321" s="99"/>
      <c r="GVQ321" s="95"/>
      <c r="GVR321" s="99"/>
      <c r="GVS321" s="95"/>
      <c r="GVT321" s="99"/>
      <c r="GVU321" s="95"/>
      <c r="GVV321" s="99"/>
      <c r="GVW321" s="95"/>
      <c r="GVX321" s="99"/>
      <c r="GVY321" s="95"/>
      <c r="GVZ321" s="99"/>
      <c r="GWA321" s="95"/>
      <c r="GWB321" s="99"/>
      <c r="GWC321" s="95"/>
      <c r="GWD321" s="99"/>
      <c r="GWE321" s="95"/>
      <c r="GWF321" s="99"/>
      <c r="GWG321" s="95"/>
      <c r="GWH321" s="99"/>
      <c r="GWI321" s="95"/>
      <c r="GWJ321" s="99"/>
      <c r="GWK321" s="95"/>
      <c r="GWL321" s="99"/>
      <c r="GWM321" s="95"/>
      <c r="GWN321" s="99"/>
      <c r="GWO321" s="95"/>
      <c r="GWP321" s="99"/>
      <c r="GWQ321" s="95"/>
      <c r="GWR321" s="99"/>
      <c r="GWS321" s="95"/>
      <c r="GWT321" s="99"/>
      <c r="GWU321" s="95"/>
      <c r="GWV321" s="99"/>
      <c r="GWW321" s="95"/>
      <c r="GWX321" s="99"/>
      <c r="GWY321" s="95"/>
      <c r="GWZ321" s="99"/>
      <c r="GXA321" s="95"/>
      <c r="GXB321" s="99"/>
      <c r="GXC321" s="95"/>
      <c r="GXD321" s="99"/>
      <c r="GXE321" s="95"/>
      <c r="GXF321" s="99"/>
      <c r="GXG321" s="95"/>
      <c r="GXH321" s="99"/>
      <c r="GXI321" s="95"/>
      <c r="GXJ321" s="99"/>
      <c r="GXK321" s="95"/>
      <c r="GXL321" s="99"/>
      <c r="GXM321" s="95"/>
      <c r="GXN321" s="99"/>
      <c r="GXO321" s="95"/>
      <c r="GXP321" s="99"/>
      <c r="GXQ321" s="95"/>
      <c r="GXR321" s="99"/>
      <c r="GXS321" s="95"/>
      <c r="GXT321" s="99"/>
      <c r="GXU321" s="95"/>
      <c r="GXV321" s="99"/>
      <c r="GXW321" s="95"/>
      <c r="GXX321" s="99"/>
      <c r="GXY321" s="95"/>
      <c r="GXZ321" s="99"/>
      <c r="GYA321" s="95"/>
      <c r="GYB321" s="99"/>
      <c r="GYC321" s="95"/>
      <c r="GYD321" s="99"/>
      <c r="GYE321" s="95"/>
      <c r="GYF321" s="99"/>
      <c r="GYG321" s="95"/>
      <c r="GYH321" s="99"/>
      <c r="GYI321" s="95"/>
      <c r="GYJ321" s="99"/>
      <c r="GYK321" s="95"/>
      <c r="GYL321" s="99"/>
      <c r="GYM321" s="95"/>
      <c r="GYN321" s="99"/>
      <c r="GYO321" s="95"/>
      <c r="GYP321" s="99"/>
      <c r="GYQ321" s="95"/>
      <c r="GYR321" s="99"/>
      <c r="GYS321" s="95"/>
      <c r="GYT321" s="99"/>
      <c r="GYU321" s="95"/>
      <c r="GYV321" s="99"/>
      <c r="GYW321" s="95"/>
      <c r="GYX321" s="99"/>
      <c r="GYY321" s="95"/>
      <c r="GYZ321" s="99"/>
      <c r="GZA321" s="95"/>
      <c r="GZB321" s="99"/>
      <c r="GZC321" s="95"/>
      <c r="GZD321" s="99"/>
      <c r="GZE321" s="95"/>
      <c r="GZF321" s="99"/>
      <c r="GZG321" s="95"/>
      <c r="GZH321" s="99"/>
      <c r="GZI321" s="95"/>
      <c r="GZJ321" s="99"/>
      <c r="GZK321" s="95"/>
      <c r="GZL321" s="99"/>
      <c r="GZM321" s="95"/>
      <c r="GZN321" s="99"/>
      <c r="GZO321" s="95"/>
      <c r="GZP321" s="99"/>
      <c r="GZQ321" s="95"/>
      <c r="GZR321" s="99"/>
      <c r="GZS321" s="95"/>
      <c r="GZT321" s="99"/>
      <c r="GZU321" s="95"/>
      <c r="GZV321" s="99"/>
      <c r="GZW321" s="95"/>
      <c r="GZX321" s="99"/>
      <c r="GZY321" s="95"/>
      <c r="GZZ321" s="99"/>
      <c r="HAA321" s="95"/>
      <c r="HAB321" s="99"/>
      <c r="HAC321" s="95"/>
      <c r="HAD321" s="99"/>
      <c r="HAE321" s="95"/>
      <c r="HAF321" s="99"/>
      <c r="HAG321" s="95"/>
      <c r="HAH321" s="99"/>
      <c r="HAI321" s="95"/>
      <c r="HAJ321" s="99"/>
      <c r="HAK321" s="95"/>
      <c r="HAL321" s="99"/>
      <c r="HAM321" s="95"/>
      <c r="HAN321" s="99"/>
      <c r="HAO321" s="95"/>
      <c r="HAP321" s="99"/>
      <c r="HAQ321" s="95"/>
      <c r="HAR321" s="99"/>
      <c r="HAS321" s="95"/>
      <c r="HAT321" s="99"/>
      <c r="HAU321" s="95"/>
      <c r="HAV321" s="99"/>
      <c r="HAW321" s="95"/>
      <c r="HAX321" s="99"/>
      <c r="HAY321" s="95"/>
      <c r="HAZ321" s="99"/>
      <c r="HBA321" s="95"/>
      <c r="HBB321" s="99"/>
      <c r="HBC321" s="95"/>
      <c r="HBD321" s="99"/>
      <c r="HBE321" s="95"/>
      <c r="HBF321" s="99"/>
      <c r="HBG321" s="95"/>
      <c r="HBH321" s="99"/>
      <c r="HBI321" s="95"/>
      <c r="HBJ321" s="99"/>
      <c r="HBK321" s="95"/>
      <c r="HBL321" s="99"/>
      <c r="HBM321" s="95"/>
      <c r="HBN321" s="99"/>
      <c r="HBO321" s="95"/>
      <c r="HBP321" s="99"/>
      <c r="HBQ321" s="95"/>
      <c r="HBR321" s="99"/>
      <c r="HBS321" s="95"/>
      <c r="HBT321" s="99"/>
      <c r="HBU321" s="95"/>
      <c r="HBV321" s="99"/>
      <c r="HBW321" s="95"/>
      <c r="HBX321" s="99"/>
      <c r="HBY321" s="95"/>
      <c r="HBZ321" s="99"/>
      <c r="HCA321" s="95"/>
      <c r="HCB321" s="99"/>
      <c r="HCC321" s="95"/>
      <c r="HCD321" s="99"/>
      <c r="HCE321" s="95"/>
      <c r="HCF321" s="99"/>
      <c r="HCG321" s="95"/>
      <c r="HCH321" s="99"/>
      <c r="HCI321" s="95"/>
      <c r="HCJ321" s="99"/>
      <c r="HCK321" s="95"/>
      <c r="HCL321" s="99"/>
      <c r="HCM321" s="95"/>
      <c r="HCN321" s="99"/>
      <c r="HCO321" s="95"/>
      <c r="HCP321" s="99"/>
      <c r="HCQ321" s="95"/>
      <c r="HCR321" s="99"/>
      <c r="HCS321" s="95"/>
      <c r="HCT321" s="99"/>
      <c r="HCU321" s="95"/>
      <c r="HCV321" s="99"/>
      <c r="HCW321" s="95"/>
      <c r="HCX321" s="99"/>
      <c r="HCY321" s="95"/>
      <c r="HCZ321" s="99"/>
      <c r="HDA321" s="95"/>
      <c r="HDB321" s="99"/>
      <c r="HDC321" s="95"/>
      <c r="HDD321" s="99"/>
      <c r="HDE321" s="95"/>
      <c r="HDF321" s="99"/>
      <c r="HDG321" s="95"/>
      <c r="HDH321" s="99"/>
      <c r="HDI321" s="95"/>
      <c r="HDJ321" s="99"/>
      <c r="HDK321" s="95"/>
      <c r="HDL321" s="99"/>
      <c r="HDM321" s="95"/>
      <c r="HDN321" s="99"/>
      <c r="HDO321" s="95"/>
      <c r="HDP321" s="99"/>
      <c r="HDQ321" s="95"/>
      <c r="HDR321" s="99"/>
      <c r="HDS321" s="95"/>
      <c r="HDT321" s="99"/>
      <c r="HDU321" s="95"/>
      <c r="HDV321" s="99"/>
      <c r="HDW321" s="95"/>
      <c r="HDX321" s="99"/>
      <c r="HDY321" s="95"/>
      <c r="HDZ321" s="99"/>
      <c r="HEA321" s="95"/>
      <c r="HEB321" s="99"/>
      <c r="HEC321" s="95"/>
      <c r="HED321" s="99"/>
      <c r="HEE321" s="95"/>
      <c r="HEF321" s="99"/>
      <c r="HEG321" s="95"/>
      <c r="HEH321" s="99"/>
      <c r="HEI321" s="95"/>
      <c r="HEJ321" s="99"/>
      <c r="HEK321" s="95"/>
      <c r="HEL321" s="99"/>
      <c r="HEM321" s="95"/>
      <c r="HEN321" s="99"/>
      <c r="HEO321" s="95"/>
      <c r="HEP321" s="99"/>
      <c r="HEQ321" s="95"/>
      <c r="HER321" s="99"/>
      <c r="HES321" s="95"/>
      <c r="HET321" s="99"/>
      <c r="HEU321" s="95"/>
      <c r="HEV321" s="99"/>
      <c r="HEW321" s="95"/>
      <c r="HEX321" s="99"/>
      <c r="HEY321" s="95"/>
      <c r="HEZ321" s="99"/>
      <c r="HFA321" s="95"/>
      <c r="HFB321" s="99"/>
      <c r="HFC321" s="95"/>
      <c r="HFD321" s="99"/>
      <c r="HFE321" s="95"/>
      <c r="HFF321" s="99"/>
      <c r="HFG321" s="95"/>
      <c r="HFH321" s="99"/>
      <c r="HFI321" s="95"/>
      <c r="HFJ321" s="99"/>
      <c r="HFK321" s="95"/>
      <c r="HFL321" s="99"/>
      <c r="HFM321" s="95"/>
      <c r="HFN321" s="99"/>
      <c r="HFO321" s="95"/>
      <c r="HFP321" s="99"/>
      <c r="HFQ321" s="95"/>
      <c r="HFR321" s="99"/>
      <c r="HFS321" s="95"/>
      <c r="HFT321" s="99"/>
      <c r="HFU321" s="95"/>
      <c r="HFV321" s="99"/>
      <c r="HFW321" s="95"/>
      <c r="HFX321" s="99"/>
      <c r="HFY321" s="95"/>
      <c r="HFZ321" s="99"/>
      <c r="HGA321" s="95"/>
      <c r="HGB321" s="99"/>
      <c r="HGC321" s="95"/>
      <c r="HGD321" s="99"/>
      <c r="HGE321" s="95"/>
      <c r="HGF321" s="99"/>
      <c r="HGG321" s="95"/>
      <c r="HGH321" s="99"/>
      <c r="HGI321" s="95"/>
      <c r="HGJ321" s="99"/>
      <c r="HGK321" s="95"/>
      <c r="HGL321" s="99"/>
      <c r="HGM321" s="95"/>
      <c r="HGN321" s="99"/>
      <c r="HGO321" s="95"/>
      <c r="HGP321" s="99"/>
      <c r="HGQ321" s="95"/>
      <c r="HGR321" s="99"/>
      <c r="HGS321" s="95"/>
      <c r="HGT321" s="99"/>
      <c r="HGU321" s="95"/>
      <c r="HGV321" s="99"/>
      <c r="HGW321" s="95"/>
      <c r="HGX321" s="99"/>
      <c r="HGY321" s="95"/>
      <c r="HGZ321" s="99"/>
      <c r="HHA321" s="95"/>
      <c r="HHB321" s="99"/>
      <c r="HHC321" s="95"/>
      <c r="HHD321" s="99"/>
      <c r="HHE321" s="95"/>
      <c r="HHF321" s="99"/>
      <c r="HHG321" s="95"/>
      <c r="HHH321" s="99"/>
      <c r="HHI321" s="95"/>
      <c r="HHJ321" s="99"/>
      <c r="HHK321" s="95"/>
      <c r="HHL321" s="99"/>
      <c r="HHM321" s="95"/>
      <c r="HHN321" s="99"/>
      <c r="HHO321" s="95"/>
      <c r="HHP321" s="99"/>
      <c r="HHQ321" s="95"/>
      <c r="HHR321" s="99"/>
      <c r="HHS321" s="95"/>
      <c r="HHT321" s="99"/>
      <c r="HHU321" s="95"/>
      <c r="HHV321" s="99"/>
      <c r="HHW321" s="95"/>
      <c r="HHX321" s="99"/>
      <c r="HHY321" s="95"/>
      <c r="HHZ321" s="99"/>
      <c r="HIA321" s="95"/>
      <c r="HIB321" s="99"/>
      <c r="HIC321" s="95"/>
      <c r="HID321" s="99"/>
      <c r="HIE321" s="95"/>
      <c r="HIF321" s="99"/>
      <c r="HIG321" s="95"/>
      <c r="HIH321" s="99"/>
      <c r="HII321" s="95"/>
      <c r="HIJ321" s="99"/>
      <c r="HIK321" s="95"/>
      <c r="HIL321" s="99"/>
      <c r="HIM321" s="95"/>
      <c r="HIN321" s="99"/>
      <c r="HIO321" s="95"/>
      <c r="HIP321" s="99"/>
      <c r="HIQ321" s="95"/>
      <c r="HIR321" s="99"/>
      <c r="HIS321" s="95"/>
      <c r="HIT321" s="99"/>
      <c r="HIU321" s="95"/>
      <c r="HIV321" s="99"/>
      <c r="HIW321" s="95"/>
      <c r="HIX321" s="99"/>
      <c r="HIY321" s="95"/>
      <c r="HIZ321" s="99"/>
      <c r="HJA321" s="95"/>
      <c r="HJB321" s="99"/>
      <c r="HJC321" s="95"/>
      <c r="HJD321" s="99"/>
      <c r="HJE321" s="95"/>
      <c r="HJF321" s="99"/>
      <c r="HJG321" s="95"/>
      <c r="HJH321" s="99"/>
      <c r="HJI321" s="95"/>
      <c r="HJJ321" s="99"/>
      <c r="HJK321" s="95"/>
      <c r="HJL321" s="99"/>
      <c r="HJM321" s="95"/>
      <c r="HJN321" s="99"/>
      <c r="HJO321" s="95"/>
      <c r="HJP321" s="99"/>
      <c r="HJQ321" s="95"/>
      <c r="HJR321" s="99"/>
      <c r="HJS321" s="95"/>
      <c r="HJT321" s="99"/>
      <c r="HJU321" s="95"/>
      <c r="HJV321" s="99"/>
      <c r="HJW321" s="95"/>
      <c r="HJX321" s="99"/>
      <c r="HJY321" s="95"/>
      <c r="HJZ321" s="99"/>
      <c r="HKA321" s="95"/>
      <c r="HKB321" s="99"/>
      <c r="HKC321" s="95"/>
      <c r="HKD321" s="99"/>
      <c r="HKE321" s="95"/>
      <c r="HKF321" s="99"/>
      <c r="HKG321" s="95"/>
      <c r="HKH321" s="99"/>
      <c r="HKI321" s="95"/>
      <c r="HKJ321" s="99"/>
      <c r="HKK321" s="95"/>
      <c r="HKL321" s="99"/>
      <c r="HKM321" s="95"/>
      <c r="HKN321" s="99"/>
      <c r="HKO321" s="95"/>
      <c r="HKP321" s="99"/>
      <c r="HKQ321" s="95"/>
      <c r="HKR321" s="99"/>
      <c r="HKS321" s="95"/>
      <c r="HKT321" s="99"/>
      <c r="HKU321" s="95"/>
      <c r="HKV321" s="99"/>
      <c r="HKW321" s="95"/>
      <c r="HKX321" s="99"/>
      <c r="HKY321" s="95"/>
      <c r="HKZ321" s="99"/>
      <c r="HLA321" s="95"/>
      <c r="HLB321" s="99"/>
      <c r="HLC321" s="95"/>
      <c r="HLD321" s="99"/>
      <c r="HLE321" s="95"/>
      <c r="HLF321" s="99"/>
      <c r="HLG321" s="95"/>
      <c r="HLH321" s="99"/>
      <c r="HLI321" s="95"/>
      <c r="HLJ321" s="99"/>
      <c r="HLK321" s="95"/>
      <c r="HLL321" s="99"/>
      <c r="HLM321" s="95"/>
      <c r="HLN321" s="99"/>
      <c r="HLO321" s="95"/>
      <c r="HLP321" s="99"/>
      <c r="HLQ321" s="95"/>
      <c r="HLR321" s="99"/>
      <c r="HLS321" s="95"/>
      <c r="HLT321" s="99"/>
      <c r="HLU321" s="95"/>
      <c r="HLV321" s="99"/>
      <c r="HLW321" s="95"/>
      <c r="HLX321" s="99"/>
      <c r="HLY321" s="95"/>
      <c r="HLZ321" s="99"/>
      <c r="HMA321" s="95"/>
      <c r="HMB321" s="99"/>
      <c r="HMC321" s="95"/>
      <c r="HMD321" s="99"/>
      <c r="HME321" s="95"/>
      <c r="HMF321" s="99"/>
      <c r="HMG321" s="95"/>
      <c r="HMH321" s="99"/>
      <c r="HMI321" s="95"/>
      <c r="HMJ321" s="99"/>
      <c r="HMK321" s="95"/>
      <c r="HML321" s="99"/>
      <c r="HMM321" s="95"/>
      <c r="HMN321" s="99"/>
      <c r="HMO321" s="95"/>
      <c r="HMP321" s="99"/>
      <c r="HMQ321" s="95"/>
      <c r="HMR321" s="99"/>
      <c r="HMS321" s="95"/>
      <c r="HMT321" s="99"/>
      <c r="HMU321" s="95"/>
      <c r="HMV321" s="99"/>
      <c r="HMW321" s="95"/>
      <c r="HMX321" s="99"/>
      <c r="HMY321" s="95"/>
      <c r="HMZ321" s="99"/>
      <c r="HNA321" s="95"/>
      <c r="HNB321" s="99"/>
      <c r="HNC321" s="95"/>
      <c r="HND321" s="99"/>
      <c r="HNE321" s="95"/>
      <c r="HNF321" s="99"/>
      <c r="HNG321" s="95"/>
      <c r="HNH321" s="99"/>
      <c r="HNI321" s="95"/>
      <c r="HNJ321" s="99"/>
      <c r="HNK321" s="95"/>
      <c r="HNL321" s="99"/>
      <c r="HNM321" s="95"/>
      <c r="HNN321" s="99"/>
      <c r="HNO321" s="95"/>
      <c r="HNP321" s="99"/>
      <c r="HNQ321" s="95"/>
      <c r="HNR321" s="99"/>
      <c r="HNS321" s="95"/>
      <c r="HNT321" s="99"/>
      <c r="HNU321" s="95"/>
      <c r="HNV321" s="99"/>
      <c r="HNW321" s="95"/>
      <c r="HNX321" s="99"/>
      <c r="HNY321" s="95"/>
      <c r="HNZ321" s="99"/>
      <c r="HOA321" s="95"/>
      <c r="HOB321" s="99"/>
      <c r="HOC321" s="95"/>
      <c r="HOD321" s="99"/>
      <c r="HOE321" s="95"/>
      <c r="HOF321" s="99"/>
      <c r="HOG321" s="95"/>
      <c r="HOH321" s="99"/>
      <c r="HOI321" s="95"/>
      <c r="HOJ321" s="99"/>
      <c r="HOK321" s="95"/>
      <c r="HOL321" s="99"/>
      <c r="HOM321" s="95"/>
      <c r="HON321" s="99"/>
      <c r="HOO321" s="95"/>
      <c r="HOP321" s="99"/>
      <c r="HOQ321" s="95"/>
      <c r="HOR321" s="99"/>
      <c r="HOS321" s="95"/>
      <c r="HOT321" s="99"/>
      <c r="HOU321" s="95"/>
      <c r="HOV321" s="99"/>
      <c r="HOW321" s="95"/>
      <c r="HOX321" s="99"/>
      <c r="HOY321" s="95"/>
      <c r="HOZ321" s="99"/>
      <c r="HPA321" s="95"/>
      <c r="HPB321" s="99"/>
      <c r="HPC321" s="95"/>
      <c r="HPD321" s="99"/>
      <c r="HPE321" s="95"/>
      <c r="HPF321" s="99"/>
      <c r="HPG321" s="95"/>
      <c r="HPH321" s="99"/>
      <c r="HPI321" s="95"/>
      <c r="HPJ321" s="99"/>
      <c r="HPK321" s="95"/>
      <c r="HPL321" s="99"/>
      <c r="HPM321" s="95"/>
      <c r="HPN321" s="99"/>
      <c r="HPO321" s="95"/>
      <c r="HPP321" s="99"/>
      <c r="HPQ321" s="95"/>
      <c r="HPR321" s="99"/>
      <c r="HPS321" s="95"/>
      <c r="HPT321" s="99"/>
      <c r="HPU321" s="95"/>
      <c r="HPV321" s="99"/>
      <c r="HPW321" s="95"/>
      <c r="HPX321" s="99"/>
      <c r="HPY321" s="95"/>
      <c r="HPZ321" s="99"/>
      <c r="HQA321" s="95"/>
      <c r="HQB321" s="99"/>
      <c r="HQC321" s="95"/>
      <c r="HQD321" s="99"/>
      <c r="HQE321" s="95"/>
      <c r="HQF321" s="99"/>
      <c r="HQG321" s="95"/>
      <c r="HQH321" s="99"/>
      <c r="HQI321" s="95"/>
      <c r="HQJ321" s="99"/>
      <c r="HQK321" s="95"/>
      <c r="HQL321" s="99"/>
      <c r="HQM321" s="95"/>
      <c r="HQN321" s="99"/>
      <c r="HQO321" s="95"/>
      <c r="HQP321" s="99"/>
      <c r="HQQ321" s="95"/>
      <c r="HQR321" s="99"/>
      <c r="HQS321" s="95"/>
      <c r="HQT321" s="99"/>
      <c r="HQU321" s="95"/>
      <c r="HQV321" s="99"/>
      <c r="HQW321" s="95"/>
      <c r="HQX321" s="99"/>
      <c r="HQY321" s="95"/>
      <c r="HQZ321" s="99"/>
      <c r="HRA321" s="95"/>
      <c r="HRB321" s="99"/>
      <c r="HRC321" s="95"/>
      <c r="HRD321" s="99"/>
      <c r="HRE321" s="95"/>
      <c r="HRF321" s="99"/>
      <c r="HRG321" s="95"/>
      <c r="HRH321" s="99"/>
      <c r="HRI321" s="95"/>
      <c r="HRJ321" s="99"/>
      <c r="HRK321" s="95"/>
      <c r="HRL321" s="99"/>
      <c r="HRM321" s="95"/>
      <c r="HRN321" s="99"/>
      <c r="HRO321" s="95"/>
      <c r="HRP321" s="99"/>
      <c r="HRQ321" s="95"/>
      <c r="HRR321" s="99"/>
      <c r="HRS321" s="95"/>
      <c r="HRT321" s="99"/>
      <c r="HRU321" s="95"/>
      <c r="HRV321" s="99"/>
      <c r="HRW321" s="95"/>
      <c r="HRX321" s="99"/>
      <c r="HRY321" s="95"/>
      <c r="HRZ321" s="99"/>
      <c r="HSA321" s="95"/>
      <c r="HSB321" s="99"/>
      <c r="HSC321" s="95"/>
      <c r="HSD321" s="99"/>
      <c r="HSE321" s="95"/>
      <c r="HSF321" s="99"/>
      <c r="HSG321" s="95"/>
      <c r="HSH321" s="99"/>
      <c r="HSI321" s="95"/>
      <c r="HSJ321" s="99"/>
      <c r="HSK321" s="95"/>
      <c r="HSL321" s="99"/>
      <c r="HSM321" s="95"/>
      <c r="HSN321" s="99"/>
      <c r="HSO321" s="95"/>
      <c r="HSP321" s="99"/>
      <c r="HSQ321" s="95"/>
      <c r="HSR321" s="99"/>
      <c r="HSS321" s="95"/>
      <c r="HST321" s="99"/>
      <c r="HSU321" s="95"/>
      <c r="HSV321" s="99"/>
      <c r="HSW321" s="95"/>
      <c r="HSX321" s="99"/>
      <c r="HSY321" s="95"/>
      <c r="HSZ321" s="99"/>
      <c r="HTA321" s="95"/>
      <c r="HTB321" s="99"/>
      <c r="HTC321" s="95"/>
      <c r="HTD321" s="99"/>
      <c r="HTE321" s="95"/>
      <c r="HTF321" s="99"/>
      <c r="HTG321" s="95"/>
      <c r="HTH321" s="99"/>
      <c r="HTI321" s="95"/>
      <c r="HTJ321" s="99"/>
      <c r="HTK321" s="95"/>
      <c r="HTL321" s="99"/>
      <c r="HTM321" s="95"/>
      <c r="HTN321" s="99"/>
      <c r="HTO321" s="95"/>
      <c r="HTP321" s="99"/>
      <c r="HTQ321" s="95"/>
      <c r="HTR321" s="99"/>
      <c r="HTS321" s="95"/>
      <c r="HTT321" s="99"/>
      <c r="HTU321" s="95"/>
      <c r="HTV321" s="99"/>
      <c r="HTW321" s="95"/>
      <c r="HTX321" s="99"/>
      <c r="HTY321" s="95"/>
      <c r="HTZ321" s="99"/>
      <c r="HUA321" s="95"/>
      <c r="HUB321" s="99"/>
      <c r="HUC321" s="95"/>
      <c r="HUD321" s="99"/>
      <c r="HUE321" s="95"/>
      <c r="HUF321" s="99"/>
      <c r="HUG321" s="95"/>
      <c r="HUH321" s="99"/>
      <c r="HUI321" s="95"/>
      <c r="HUJ321" s="99"/>
      <c r="HUK321" s="95"/>
      <c r="HUL321" s="99"/>
      <c r="HUM321" s="95"/>
      <c r="HUN321" s="99"/>
      <c r="HUO321" s="95"/>
      <c r="HUP321" s="99"/>
      <c r="HUQ321" s="95"/>
      <c r="HUR321" s="99"/>
      <c r="HUS321" s="95"/>
      <c r="HUT321" s="99"/>
      <c r="HUU321" s="95"/>
      <c r="HUV321" s="99"/>
      <c r="HUW321" s="95"/>
      <c r="HUX321" s="99"/>
      <c r="HUY321" s="95"/>
      <c r="HUZ321" s="99"/>
      <c r="HVA321" s="95"/>
      <c r="HVB321" s="99"/>
      <c r="HVC321" s="95"/>
      <c r="HVD321" s="99"/>
      <c r="HVE321" s="95"/>
      <c r="HVF321" s="99"/>
      <c r="HVG321" s="95"/>
      <c r="HVH321" s="99"/>
      <c r="HVI321" s="95"/>
      <c r="HVJ321" s="99"/>
      <c r="HVK321" s="95"/>
      <c r="HVL321" s="99"/>
      <c r="HVM321" s="95"/>
      <c r="HVN321" s="99"/>
      <c r="HVO321" s="95"/>
      <c r="HVP321" s="99"/>
      <c r="HVQ321" s="95"/>
      <c r="HVR321" s="99"/>
      <c r="HVS321" s="95"/>
      <c r="HVT321" s="99"/>
      <c r="HVU321" s="95"/>
      <c r="HVV321" s="99"/>
      <c r="HVW321" s="95"/>
      <c r="HVX321" s="99"/>
      <c r="HVY321" s="95"/>
      <c r="HVZ321" s="99"/>
      <c r="HWA321" s="95"/>
      <c r="HWB321" s="99"/>
      <c r="HWC321" s="95"/>
      <c r="HWD321" s="99"/>
      <c r="HWE321" s="95"/>
      <c r="HWF321" s="99"/>
      <c r="HWG321" s="95"/>
      <c r="HWH321" s="99"/>
      <c r="HWI321" s="95"/>
      <c r="HWJ321" s="99"/>
      <c r="HWK321" s="95"/>
      <c r="HWL321" s="99"/>
      <c r="HWM321" s="95"/>
      <c r="HWN321" s="99"/>
      <c r="HWO321" s="95"/>
      <c r="HWP321" s="99"/>
      <c r="HWQ321" s="95"/>
      <c r="HWR321" s="99"/>
      <c r="HWS321" s="95"/>
      <c r="HWT321" s="99"/>
      <c r="HWU321" s="95"/>
      <c r="HWV321" s="99"/>
      <c r="HWW321" s="95"/>
      <c r="HWX321" s="99"/>
      <c r="HWY321" s="95"/>
      <c r="HWZ321" s="99"/>
      <c r="HXA321" s="95"/>
      <c r="HXB321" s="99"/>
      <c r="HXC321" s="95"/>
      <c r="HXD321" s="99"/>
      <c r="HXE321" s="95"/>
      <c r="HXF321" s="99"/>
      <c r="HXG321" s="95"/>
      <c r="HXH321" s="99"/>
      <c r="HXI321" s="95"/>
      <c r="HXJ321" s="99"/>
      <c r="HXK321" s="95"/>
      <c r="HXL321" s="99"/>
      <c r="HXM321" s="95"/>
      <c r="HXN321" s="99"/>
      <c r="HXO321" s="95"/>
      <c r="HXP321" s="99"/>
      <c r="HXQ321" s="95"/>
      <c r="HXR321" s="99"/>
      <c r="HXS321" s="95"/>
      <c r="HXT321" s="99"/>
      <c r="HXU321" s="95"/>
      <c r="HXV321" s="99"/>
      <c r="HXW321" s="95"/>
      <c r="HXX321" s="99"/>
      <c r="HXY321" s="95"/>
      <c r="HXZ321" s="99"/>
      <c r="HYA321" s="95"/>
      <c r="HYB321" s="99"/>
      <c r="HYC321" s="95"/>
      <c r="HYD321" s="99"/>
      <c r="HYE321" s="95"/>
      <c r="HYF321" s="99"/>
      <c r="HYG321" s="95"/>
      <c r="HYH321" s="99"/>
      <c r="HYI321" s="95"/>
      <c r="HYJ321" s="99"/>
      <c r="HYK321" s="95"/>
      <c r="HYL321" s="99"/>
      <c r="HYM321" s="95"/>
      <c r="HYN321" s="99"/>
      <c r="HYO321" s="95"/>
      <c r="HYP321" s="99"/>
      <c r="HYQ321" s="95"/>
      <c r="HYR321" s="99"/>
      <c r="HYS321" s="95"/>
      <c r="HYT321" s="99"/>
      <c r="HYU321" s="95"/>
      <c r="HYV321" s="99"/>
      <c r="HYW321" s="95"/>
      <c r="HYX321" s="99"/>
      <c r="HYY321" s="95"/>
      <c r="HYZ321" s="99"/>
      <c r="HZA321" s="95"/>
      <c r="HZB321" s="99"/>
      <c r="HZC321" s="95"/>
      <c r="HZD321" s="99"/>
      <c r="HZE321" s="95"/>
      <c r="HZF321" s="99"/>
      <c r="HZG321" s="95"/>
      <c r="HZH321" s="99"/>
      <c r="HZI321" s="95"/>
      <c r="HZJ321" s="99"/>
      <c r="HZK321" s="95"/>
      <c r="HZL321" s="99"/>
      <c r="HZM321" s="95"/>
      <c r="HZN321" s="99"/>
      <c r="HZO321" s="95"/>
      <c r="HZP321" s="99"/>
      <c r="HZQ321" s="95"/>
      <c r="HZR321" s="99"/>
      <c r="HZS321" s="95"/>
      <c r="HZT321" s="99"/>
      <c r="HZU321" s="95"/>
      <c r="HZV321" s="99"/>
      <c r="HZW321" s="95"/>
      <c r="HZX321" s="99"/>
      <c r="HZY321" s="95"/>
      <c r="HZZ321" s="99"/>
      <c r="IAA321" s="95"/>
      <c r="IAB321" s="99"/>
      <c r="IAC321" s="95"/>
      <c r="IAD321" s="99"/>
      <c r="IAE321" s="95"/>
      <c r="IAF321" s="99"/>
      <c r="IAG321" s="95"/>
      <c r="IAH321" s="99"/>
      <c r="IAI321" s="95"/>
      <c r="IAJ321" s="99"/>
      <c r="IAK321" s="95"/>
      <c r="IAL321" s="99"/>
      <c r="IAM321" s="95"/>
      <c r="IAN321" s="99"/>
      <c r="IAO321" s="95"/>
      <c r="IAP321" s="99"/>
      <c r="IAQ321" s="95"/>
      <c r="IAR321" s="99"/>
      <c r="IAS321" s="95"/>
      <c r="IAT321" s="99"/>
      <c r="IAU321" s="95"/>
      <c r="IAV321" s="99"/>
      <c r="IAW321" s="95"/>
      <c r="IAX321" s="99"/>
      <c r="IAY321" s="95"/>
      <c r="IAZ321" s="99"/>
      <c r="IBA321" s="95"/>
      <c r="IBB321" s="99"/>
      <c r="IBC321" s="95"/>
      <c r="IBD321" s="99"/>
      <c r="IBE321" s="95"/>
      <c r="IBF321" s="99"/>
      <c r="IBG321" s="95"/>
      <c r="IBH321" s="99"/>
      <c r="IBI321" s="95"/>
      <c r="IBJ321" s="99"/>
      <c r="IBK321" s="95"/>
      <c r="IBL321" s="99"/>
      <c r="IBM321" s="95"/>
      <c r="IBN321" s="99"/>
      <c r="IBO321" s="95"/>
      <c r="IBP321" s="99"/>
      <c r="IBQ321" s="95"/>
      <c r="IBR321" s="99"/>
      <c r="IBS321" s="95"/>
      <c r="IBT321" s="99"/>
      <c r="IBU321" s="95"/>
      <c r="IBV321" s="99"/>
      <c r="IBW321" s="95"/>
      <c r="IBX321" s="99"/>
      <c r="IBY321" s="95"/>
      <c r="IBZ321" s="99"/>
      <c r="ICA321" s="95"/>
      <c r="ICB321" s="99"/>
      <c r="ICC321" s="95"/>
      <c r="ICD321" s="99"/>
      <c r="ICE321" s="95"/>
      <c r="ICF321" s="99"/>
      <c r="ICG321" s="95"/>
      <c r="ICH321" s="99"/>
      <c r="ICI321" s="95"/>
      <c r="ICJ321" s="99"/>
      <c r="ICK321" s="95"/>
      <c r="ICL321" s="99"/>
      <c r="ICM321" s="95"/>
      <c r="ICN321" s="99"/>
      <c r="ICO321" s="95"/>
      <c r="ICP321" s="99"/>
      <c r="ICQ321" s="95"/>
      <c r="ICR321" s="99"/>
      <c r="ICS321" s="95"/>
      <c r="ICT321" s="99"/>
      <c r="ICU321" s="95"/>
      <c r="ICV321" s="99"/>
      <c r="ICW321" s="95"/>
      <c r="ICX321" s="99"/>
      <c r="ICY321" s="95"/>
      <c r="ICZ321" s="99"/>
      <c r="IDA321" s="95"/>
      <c r="IDB321" s="99"/>
      <c r="IDC321" s="95"/>
      <c r="IDD321" s="99"/>
      <c r="IDE321" s="95"/>
      <c r="IDF321" s="99"/>
      <c r="IDG321" s="95"/>
      <c r="IDH321" s="99"/>
      <c r="IDI321" s="95"/>
      <c r="IDJ321" s="99"/>
      <c r="IDK321" s="95"/>
      <c r="IDL321" s="99"/>
      <c r="IDM321" s="95"/>
      <c r="IDN321" s="99"/>
      <c r="IDO321" s="95"/>
      <c r="IDP321" s="99"/>
      <c r="IDQ321" s="95"/>
      <c r="IDR321" s="99"/>
      <c r="IDS321" s="95"/>
      <c r="IDT321" s="99"/>
      <c r="IDU321" s="95"/>
      <c r="IDV321" s="99"/>
      <c r="IDW321" s="95"/>
      <c r="IDX321" s="99"/>
      <c r="IDY321" s="95"/>
      <c r="IDZ321" s="99"/>
      <c r="IEA321" s="95"/>
      <c r="IEB321" s="99"/>
      <c r="IEC321" s="95"/>
      <c r="IED321" s="99"/>
      <c r="IEE321" s="95"/>
      <c r="IEF321" s="99"/>
      <c r="IEG321" s="95"/>
      <c r="IEH321" s="99"/>
      <c r="IEI321" s="95"/>
      <c r="IEJ321" s="99"/>
      <c r="IEK321" s="95"/>
      <c r="IEL321" s="99"/>
      <c r="IEM321" s="95"/>
      <c r="IEN321" s="99"/>
      <c r="IEO321" s="95"/>
      <c r="IEP321" s="99"/>
      <c r="IEQ321" s="95"/>
      <c r="IER321" s="99"/>
      <c r="IES321" s="95"/>
      <c r="IET321" s="99"/>
      <c r="IEU321" s="95"/>
      <c r="IEV321" s="99"/>
      <c r="IEW321" s="95"/>
      <c r="IEX321" s="99"/>
      <c r="IEY321" s="95"/>
      <c r="IEZ321" s="99"/>
      <c r="IFA321" s="95"/>
      <c r="IFB321" s="99"/>
      <c r="IFC321" s="95"/>
      <c r="IFD321" s="99"/>
      <c r="IFE321" s="95"/>
      <c r="IFF321" s="99"/>
      <c r="IFG321" s="95"/>
      <c r="IFH321" s="99"/>
      <c r="IFI321" s="95"/>
      <c r="IFJ321" s="99"/>
      <c r="IFK321" s="95"/>
      <c r="IFL321" s="99"/>
      <c r="IFM321" s="95"/>
      <c r="IFN321" s="99"/>
      <c r="IFO321" s="95"/>
      <c r="IFP321" s="99"/>
      <c r="IFQ321" s="95"/>
      <c r="IFR321" s="99"/>
      <c r="IFS321" s="95"/>
      <c r="IFT321" s="99"/>
      <c r="IFU321" s="95"/>
      <c r="IFV321" s="99"/>
      <c r="IFW321" s="95"/>
      <c r="IFX321" s="99"/>
      <c r="IFY321" s="95"/>
      <c r="IFZ321" s="99"/>
      <c r="IGA321" s="95"/>
      <c r="IGB321" s="99"/>
      <c r="IGC321" s="95"/>
      <c r="IGD321" s="99"/>
      <c r="IGE321" s="95"/>
      <c r="IGF321" s="99"/>
      <c r="IGG321" s="95"/>
      <c r="IGH321" s="99"/>
      <c r="IGI321" s="95"/>
      <c r="IGJ321" s="99"/>
      <c r="IGK321" s="95"/>
      <c r="IGL321" s="99"/>
      <c r="IGM321" s="95"/>
      <c r="IGN321" s="99"/>
      <c r="IGO321" s="95"/>
      <c r="IGP321" s="99"/>
      <c r="IGQ321" s="95"/>
      <c r="IGR321" s="99"/>
      <c r="IGS321" s="95"/>
      <c r="IGT321" s="99"/>
      <c r="IGU321" s="95"/>
      <c r="IGV321" s="99"/>
      <c r="IGW321" s="95"/>
      <c r="IGX321" s="99"/>
      <c r="IGY321" s="95"/>
      <c r="IGZ321" s="99"/>
      <c r="IHA321" s="95"/>
      <c r="IHB321" s="99"/>
      <c r="IHC321" s="95"/>
      <c r="IHD321" s="99"/>
      <c r="IHE321" s="95"/>
      <c r="IHF321" s="99"/>
      <c r="IHG321" s="95"/>
      <c r="IHH321" s="99"/>
      <c r="IHI321" s="95"/>
      <c r="IHJ321" s="99"/>
      <c r="IHK321" s="95"/>
      <c r="IHL321" s="99"/>
      <c r="IHM321" s="95"/>
      <c r="IHN321" s="99"/>
      <c r="IHO321" s="95"/>
      <c r="IHP321" s="99"/>
      <c r="IHQ321" s="95"/>
      <c r="IHR321" s="99"/>
      <c r="IHS321" s="95"/>
      <c r="IHT321" s="99"/>
      <c r="IHU321" s="95"/>
      <c r="IHV321" s="99"/>
      <c r="IHW321" s="95"/>
      <c r="IHX321" s="99"/>
      <c r="IHY321" s="95"/>
      <c r="IHZ321" s="99"/>
      <c r="IIA321" s="95"/>
      <c r="IIB321" s="99"/>
      <c r="IIC321" s="95"/>
      <c r="IID321" s="99"/>
      <c r="IIE321" s="95"/>
      <c r="IIF321" s="99"/>
      <c r="IIG321" s="95"/>
      <c r="IIH321" s="99"/>
      <c r="III321" s="95"/>
      <c r="IIJ321" s="99"/>
      <c r="IIK321" s="95"/>
      <c r="IIL321" s="99"/>
      <c r="IIM321" s="95"/>
      <c r="IIN321" s="99"/>
      <c r="IIO321" s="95"/>
      <c r="IIP321" s="99"/>
      <c r="IIQ321" s="95"/>
      <c r="IIR321" s="99"/>
      <c r="IIS321" s="95"/>
      <c r="IIT321" s="99"/>
      <c r="IIU321" s="95"/>
      <c r="IIV321" s="99"/>
      <c r="IIW321" s="95"/>
      <c r="IIX321" s="99"/>
      <c r="IIY321" s="95"/>
      <c r="IIZ321" s="99"/>
      <c r="IJA321" s="95"/>
      <c r="IJB321" s="99"/>
      <c r="IJC321" s="95"/>
      <c r="IJD321" s="99"/>
      <c r="IJE321" s="95"/>
      <c r="IJF321" s="99"/>
      <c r="IJG321" s="95"/>
      <c r="IJH321" s="99"/>
      <c r="IJI321" s="95"/>
      <c r="IJJ321" s="99"/>
      <c r="IJK321" s="95"/>
      <c r="IJL321" s="99"/>
      <c r="IJM321" s="95"/>
      <c r="IJN321" s="99"/>
      <c r="IJO321" s="95"/>
      <c r="IJP321" s="99"/>
      <c r="IJQ321" s="95"/>
      <c r="IJR321" s="99"/>
      <c r="IJS321" s="95"/>
      <c r="IJT321" s="99"/>
      <c r="IJU321" s="95"/>
      <c r="IJV321" s="99"/>
      <c r="IJW321" s="95"/>
      <c r="IJX321" s="99"/>
      <c r="IJY321" s="95"/>
      <c r="IJZ321" s="99"/>
      <c r="IKA321" s="95"/>
      <c r="IKB321" s="99"/>
      <c r="IKC321" s="95"/>
      <c r="IKD321" s="99"/>
      <c r="IKE321" s="95"/>
      <c r="IKF321" s="99"/>
      <c r="IKG321" s="95"/>
      <c r="IKH321" s="99"/>
      <c r="IKI321" s="95"/>
      <c r="IKJ321" s="99"/>
      <c r="IKK321" s="95"/>
      <c r="IKL321" s="99"/>
      <c r="IKM321" s="95"/>
      <c r="IKN321" s="99"/>
      <c r="IKO321" s="95"/>
      <c r="IKP321" s="99"/>
      <c r="IKQ321" s="95"/>
      <c r="IKR321" s="99"/>
      <c r="IKS321" s="95"/>
      <c r="IKT321" s="99"/>
      <c r="IKU321" s="95"/>
      <c r="IKV321" s="99"/>
      <c r="IKW321" s="95"/>
      <c r="IKX321" s="99"/>
      <c r="IKY321" s="95"/>
      <c r="IKZ321" s="99"/>
      <c r="ILA321" s="95"/>
      <c r="ILB321" s="99"/>
      <c r="ILC321" s="95"/>
      <c r="ILD321" s="99"/>
      <c r="ILE321" s="95"/>
      <c r="ILF321" s="99"/>
      <c r="ILG321" s="95"/>
      <c r="ILH321" s="99"/>
      <c r="ILI321" s="95"/>
      <c r="ILJ321" s="99"/>
      <c r="ILK321" s="95"/>
      <c r="ILL321" s="99"/>
      <c r="ILM321" s="95"/>
      <c r="ILN321" s="99"/>
      <c r="ILO321" s="95"/>
      <c r="ILP321" s="99"/>
      <c r="ILQ321" s="95"/>
      <c r="ILR321" s="99"/>
      <c r="ILS321" s="95"/>
      <c r="ILT321" s="99"/>
      <c r="ILU321" s="95"/>
      <c r="ILV321" s="99"/>
      <c r="ILW321" s="95"/>
      <c r="ILX321" s="99"/>
      <c r="ILY321" s="95"/>
      <c r="ILZ321" s="99"/>
      <c r="IMA321" s="95"/>
      <c r="IMB321" s="99"/>
      <c r="IMC321" s="95"/>
      <c r="IMD321" s="99"/>
      <c r="IME321" s="95"/>
      <c r="IMF321" s="99"/>
      <c r="IMG321" s="95"/>
      <c r="IMH321" s="99"/>
      <c r="IMI321" s="95"/>
      <c r="IMJ321" s="99"/>
      <c r="IMK321" s="95"/>
      <c r="IML321" s="99"/>
      <c r="IMM321" s="95"/>
      <c r="IMN321" s="99"/>
      <c r="IMO321" s="95"/>
      <c r="IMP321" s="99"/>
      <c r="IMQ321" s="95"/>
      <c r="IMR321" s="99"/>
      <c r="IMS321" s="95"/>
      <c r="IMT321" s="99"/>
      <c r="IMU321" s="95"/>
      <c r="IMV321" s="99"/>
      <c r="IMW321" s="95"/>
      <c r="IMX321" s="99"/>
      <c r="IMY321" s="95"/>
      <c r="IMZ321" s="99"/>
      <c r="INA321" s="95"/>
      <c r="INB321" s="99"/>
      <c r="INC321" s="95"/>
      <c r="IND321" s="99"/>
      <c r="INE321" s="95"/>
      <c r="INF321" s="99"/>
      <c r="ING321" s="95"/>
      <c r="INH321" s="99"/>
      <c r="INI321" s="95"/>
      <c r="INJ321" s="99"/>
      <c r="INK321" s="95"/>
      <c r="INL321" s="99"/>
      <c r="INM321" s="95"/>
      <c r="INN321" s="99"/>
      <c r="INO321" s="95"/>
      <c r="INP321" s="99"/>
      <c r="INQ321" s="95"/>
      <c r="INR321" s="99"/>
      <c r="INS321" s="95"/>
      <c r="INT321" s="99"/>
      <c r="INU321" s="95"/>
      <c r="INV321" s="99"/>
      <c r="INW321" s="95"/>
      <c r="INX321" s="99"/>
      <c r="INY321" s="95"/>
      <c r="INZ321" s="99"/>
      <c r="IOA321" s="95"/>
      <c r="IOB321" s="99"/>
      <c r="IOC321" s="95"/>
      <c r="IOD321" s="99"/>
      <c r="IOE321" s="95"/>
      <c r="IOF321" s="99"/>
      <c r="IOG321" s="95"/>
      <c r="IOH321" s="99"/>
      <c r="IOI321" s="95"/>
      <c r="IOJ321" s="99"/>
      <c r="IOK321" s="95"/>
      <c r="IOL321" s="99"/>
      <c r="IOM321" s="95"/>
      <c r="ION321" s="99"/>
      <c r="IOO321" s="95"/>
      <c r="IOP321" s="99"/>
      <c r="IOQ321" s="95"/>
      <c r="IOR321" s="99"/>
      <c r="IOS321" s="95"/>
      <c r="IOT321" s="99"/>
      <c r="IOU321" s="95"/>
      <c r="IOV321" s="99"/>
      <c r="IOW321" s="95"/>
      <c r="IOX321" s="99"/>
      <c r="IOY321" s="95"/>
      <c r="IOZ321" s="99"/>
      <c r="IPA321" s="95"/>
      <c r="IPB321" s="99"/>
      <c r="IPC321" s="95"/>
      <c r="IPD321" s="99"/>
      <c r="IPE321" s="95"/>
      <c r="IPF321" s="99"/>
      <c r="IPG321" s="95"/>
      <c r="IPH321" s="99"/>
      <c r="IPI321" s="95"/>
      <c r="IPJ321" s="99"/>
      <c r="IPK321" s="95"/>
      <c r="IPL321" s="99"/>
      <c r="IPM321" s="95"/>
      <c r="IPN321" s="99"/>
      <c r="IPO321" s="95"/>
      <c r="IPP321" s="99"/>
      <c r="IPQ321" s="95"/>
      <c r="IPR321" s="99"/>
      <c r="IPS321" s="95"/>
      <c r="IPT321" s="99"/>
      <c r="IPU321" s="95"/>
      <c r="IPV321" s="99"/>
      <c r="IPW321" s="95"/>
      <c r="IPX321" s="99"/>
      <c r="IPY321" s="95"/>
      <c r="IPZ321" s="99"/>
      <c r="IQA321" s="95"/>
      <c r="IQB321" s="99"/>
      <c r="IQC321" s="95"/>
      <c r="IQD321" s="99"/>
      <c r="IQE321" s="95"/>
      <c r="IQF321" s="99"/>
      <c r="IQG321" s="95"/>
      <c r="IQH321" s="99"/>
      <c r="IQI321" s="95"/>
      <c r="IQJ321" s="99"/>
      <c r="IQK321" s="95"/>
      <c r="IQL321" s="99"/>
      <c r="IQM321" s="95"/>
      <c r="IQN321" s="99"/>
      <c r="IQO321" s="95"/>
      <c r="IQP321" s="99"/>
      <c r="IQQ321" s="95"/>
      <c r="IQR321" s="99"/>
      <c r="IQS321" s="95"/>
      <c r="IQT321" s="99"/>
      <c r="IQU321" s="95"/>
      <c r="IQV321" s="99"/>
      <c r="IQW321" s="95"/>
      <c r="IQX321" s="99"/>
      <c r="IQY321" s="95"/>
      <c r="IQZ321" s="99"/>
      <c r="IRA321" s="95"/>
      <c r="IRB321" s="99"/>
      <c r="IRC321" s="95"/>
      <c r="IRD321" s="99"/>
      <c r="IRE321" s="95"/>
      <c r="IRF321" s="99"/>
      <c r="IRG321" s="95"/>
      <c r="IRH321" s="99"/>
      <c r="IRI321" s="95"/>
      <c r="IRJ321" s="99"/>
      <c r="IRK321" s="95"/>
      <c r="IRL321" s="99"/>
      <c r="IRM321" s="95"/>
      <c r="IRN321" s="99"/>
      <c r="IRO321" s="95"/>
      <c r="IRP321" s="99"/>
      <c r="IRQ321" s="95"/>
      <c r="IRR321" s="99"/>
      <c r="IRS321" s="95"/>
      <c r="IRT321" s="99"/>
      <c r="IRU321" s="95"/>
      <c r="IRV321" s="99"/>
      <c r="IRW321" s="95"/>
      <c r="IRX321" s="99"/>
      <c r="IRY321" s="95"/>
      <c r="IRZ321" s="99"/>
      <c r="ISA321" s="95"/>
      <c r="ISB321" s="99"/>
      <c r="ISC321" s="95"/>
      <c r="ISD321" s="99"/>
      <c r="ISE321" s="95"/>
      <c r="ISF321" s="99"/>
      <c r="ISG321" s="95"/>
      <c r="ISH321" s="99"/>
      <c r="ISI321" s="95"/>
      <c r="ISJ321" s="99"/>
      <c r="ISK321" s="95"/>
      <c r="ISL321" s="99"/>
      <c r="ISM321" s="95"/>
      <c r="ISN321" s="99"/>
      <c r="ISO321" s="95"/>
      <c r="ISP321" s="99"/>
      <c r="ISQ321" s="95"/>
      <c r="ISR321" s="99"/>
      <c r="ISS321" s="95"/>
      <c r="IST321" s="99"/>
      <c r="ISU321" s="95"/>
      <c r="ISV321" s="99"/>
      <c r="ISW321" s="95"/>
      <c r="ISX321" s="99"/>
      <c r="ISY321" s="95"/>
      <c r="ISZ321" s="99"/>
      <c r="ITA321" s="95"/>
      <c r="ITB321" s="99"/>
      <c r="ITC321" s="95"/>
      <c r="ITD321" s="99"/>
      <c r="ITE321" s="95"/>
      <c r="ITF321" s="99"/>
      <c r="ITG321" s="95"/>
      <c r="ITH321" s="99"/>
      <c r="ITI321" s="95"/>
      <c r="ITJ321" s="99"/>
      <c r="ITK321" s="95"/>
      <c r="ITL321" s="99"/>
      <c r="ITM321" s="95"/>
      <c r="ITN321" s="99"/>
      <c r="ITO321" s="95"/>
      <c r="ITP321" s="99"/>
      <c r="ITQ321" s="95"/>
      <c r="ITR321" s="99"/>
      <c r="ITS321" s="95"/>
      <c r="ITT321" s="99"/>
      <c r="ITU321" s="95"/>
      <c r="ITV321" s="99"/>
      <c r="ITW321" s="95"/>
      <c r="ITX321" s="99"/>
      <c r="ITY321" s="95"/>
      <c r="ITZ321" s="99"/>
      <c r="IUA321" s="95"/>
      <c r="IUB321" s="99"/>
      <c r="IUC321" s="95"/>
      <c r="IUD321" s="99"/>
      <c r="IUE321" s="95"/>
      <c r="IUF321" s="99"/>
      <c r="IUG321" s="95"/>
      <c r="IUH321" s="99"/>
      <c r="IUI321" s="95"/>
      <c r="IUJ321" s="99"/>
      <c r="IUK321" s="95"/>
      <c r="IUL321" s="99"/>
      <c r="IUM321" s="95"/>
      <c r="IUN321" s="99"/>
      <c r="IUO321" s="95"/>
      <c r="IUP321" s="99"/>
      <c r="IUQ321" s="95"/>
      <c r="IUR321" s="99"/>
      <c r="IUS321" s="95"/>
      <c r="IUT321" s="99"/>
      <c r="IUU321" s="95"/>
      <c r="IUV321" s="99"/>
      <c r="IUW321" s="95"/>
      <c r="IUX321" s="99"/>
      <c r="IUY321" s="95"/>
      <c r="IUZ321" s="99"/>
      <c r="IVA321" s="95"/>
      <c r="IVB321" s="99"/>
      <c r="IVC321" s="95"/>
      <c r="IVD321" s="99"/>
      <c r="IVE321" s="95"/>
      <c r="IVF321" s="99"/>
      <c r="IVG321" s="95"/>
      <c r="IVH321" s="99"/>
      <c r="IVI321" s="95"/>
      <c r="IVJ321" s="99"/>
      <c r="IVK321" s="95"/>
      <c r="IVL321" s="99"/>
      <c r="IVM321" s="95"/>
      <c r="IVN321" s="99"/>
      <c r="IVO321" s="95"/>
      <c r="IVP321" s="99"/>
      <c r="IVQ321" s="95"/>
      <c r="IVR321" s="99"/>
      <c r="IVS321" s="95"/>
      <c r="IVT321" s="99"/>
      <c r="IVU321" s="95"/>
      <c r="IVV321" s="99"/>
      <c r="IVW321" s="95"/>
      <c r="IVX321" s="99"/>
      <c r="IVY321" s="95"/>
      <c r="IVZ321" s="99"/>
      <c r="IWA321" s="95"/>
      <c r="IWB321" s="99"/>
      <c r="IWC321" s="95"/>
      <c r="IWD321" s="99"/>
      <c r="IWE321" s="95"/>
      <c r="IWF321" s="99"/>
      <c r="IWG321" s="95"/>
      <c r="IWH321" s="99"/>
      <c r="IWI321" s="95"/>
      <c r="IWJ321" s="99"/>
      <c r="IWK321" s="95"/>
      <c r="IWL321" s="99"/>
      <c r="IWM321" s="95"/>
      <c r="IWN321" s="99"/>
      <c r="IWO321" s="95"/>
      <c r="IWP321" s="99"/>
      <c r="IWQ321" s="95"/>
      <c r="IWR321" s="99"/>
      <c r="IWS321" s="95"/>
      <c r="IWT321" s="99"/>
      <c r="IWU321" s="95"/>
      <c r="IWV321" s="99"/>
      <c r="IWW321" s="95"/>
      <c r="IWX321" s="99"/>
      <c r="IWY321" s="95"/>
      <c r="IWZ321" s="99"/>
      <c r="IXA321" s="95"/>
      <c r="IXB321" s="99"/>
      <c r="IXC321" s="95"/>
      <c r="IXD321" s="99"/>
      <c r="IXE321" s="95"/>
      <c r="IXF321" s="99"/>
      <c r="IXG321" s="95"/>
      <c r="IXH321" s="99"/>
      <c r="IXI321" s="95"/>
      <c r="IXJ321" s="99"/>
      <c r="IXK321" s="95"/>
      <c r="IXL321" s="99"/>
      <c r="IXM321" s="95"/>
      <c r="IXN321" s="99"/>
      <c r="IXO321" s="95"/>
      <c r="IXP321" s="99"/>
      <c r="IXQ321" s="95"/>
      <c r="IXR321" s="99"/>
      <c r="IXS321" s="95"/>
      <c r="IXT321" s="99"/>
      <c r="IXU321" s="95"/>
      <c r="IXV321" s="99"/>
      <c r="IXW321" s="95"/>
      <c r="IXX321" s="99"/>
      <c r="IXY321" s="95"/>
      <c r="IXZ321" s="99"/>
      <c r="IYA321" s="95"/>
      <c r="IYB321" s="99"/>
      <c r="IYC321" s="95"/>
      <c r="IYD321" s="99"/>
      <c r="IYE321" s="95"/>
      <c r="IYF321" s="99"/>
      <c r="IYG321" s="95"/>
      <c r="IYH321" s="99"/>
      <c r="IYI321" s="95"/>
      <c r="IYJ321" s="99"/>
      <c r="IYK321" s="95"/>
      <c r="IYL321" s="99"/>
      <c r="IYM321" s="95"/>
      <c r="IYN321" s="99"/>
      <c r="IYO321" s="95"/>
      <c r="IYP321" s="99"/>
      <c r="IYQ321" s="95"/>
      <c r="IYR321" s="99"/>
      <c r="IYS321" s="95"/>
      <c r="IYT321" s="99"/>
      <c r="IYU321" s="95"/>
      <c r="IYV321" s="99"/>
      <c r="IYW321" s="95"/>
      <c r="IYX321" s="99"/>
      <c r="IYY321" s="95"/>
      <c r="IYZ321" s="99"/>
      <c r="IZA321" s="95"/>
      <c r="IZB321" s="99"/>
      <c r="IZC321" s="95"/>
      <c r="IZD321" s="99"/>
      <c r="IZE321" s="95"/>
      <c r="IZF321" s="99"/>
      <c r="IZG321" s="95"/>
      <c r="IZH321" s="99"/>
      <c r="IZI321" s="95"/>
      <c r="IZJ321" s="99"/>
      <c r="IZK321" s="95"/>
      <c r="IZL321" s="99"/>
      <c r="IZM321" s="95"/>
      <c r="IZN321" s="99"/>
      <c r="IZO321" s="95"/>
      <c r="IZP321" s="99"/>
      <c r="IZQ321" s="95"/>
      <c r="IZR321" s="99"/>
      <c r="IZS321" s="95"/>
      <c r="IZT321" s="99"/>
      <c r="IZU321" s="95"/>
      <c r="IZV321" s="99"/>
      <c r="IZW321" s="95"/>
      <c r="IZX321" s="99"/>
      <c r="IZY321" s="95"/>
      <c r="IZZ321" s="99"/>
      <c r="JAA321" s="95"/>
      <c r="JAB321" s="99"/>
      <c r="JAC321" s="95"/>
      <c r="JAD321" s="99"/>
      <c r="JAE321" s="95"/>
      <c r="JAF321" s="99"/>
      <c r="JAG321" s="95"/>
      <c r="JAH321" s="99"/>
      <c r="JAI321" s="95"/>
      <c r="JAJ321" s="99"/>
      <c r="JAK321" s="95"/>
      <c r="JAL321" s="99"/>
      <c r="JAM321" s="95"/>
      <c r="JAN321" s="99"/>
      <c r="JAO321" s="95"/>
      <c r="JAP321" s="99"/>
      <c r="JAQ321" s="95"/>
      <c r="JAR321" s="99"/>
      <c r="JAS321" s="95"/>
      <c r="JAT321" s="99"/>
      <c r="JAU321" s="95"/>
      <c r="JAV321" s="99"/>
      <c r="JAW321" s="95"/>
      <c r="JAX321" s="99"/>
      <c r="JAY321" s="95"/>
      <c r="JAZ321" s="99"/>
      <c r="JBA321" s="95"/>
      <c r="JBB321" s="99"/>
      <c r="JBC321" s="95"/>
      <c r="JBD321" s="99"/>
      <c r="JBE321" s="95"/>
      <c r="JBF321" s="99"/>
      <c r="JBG321" s="95"/>
      <c r="JBH321" s="99"/>
      <c r="JBI321" s="95"/>
      <c r="JBJ321" s="99"/>
      <c r="JBK321" s="95"/>
      <c r="JBL321" s="99"/>
      <c r="JBM321" s="95"/>
      <c r="JBN321" s="99"/>
      <c r="JBO321" s="95"/>
      <c r="JBP321" s="99"/>
      <c r="JBQ321" s="95"/>
      <c r="JBR321" s="99"/>
      <c r="JBS321" s="95"/>
      <c r="JBT321" s="99"/>
      <c r="JBU321" s="95"/>
      <c r="JBV321" s="99"/>
      <c r="JBW321" s="95"/>
      <c r="JBX321" s="99"/>
      <c r="JBY321" s="95"/>
      <c r="JBZ321" s="99"/>
      <c r="JCA321" s="95"/>
      <c r="JCB321" s="99"/>
      <c r="JCC321" s="95"/>
      <c r="JCD321" s="99"/>
      <c r="JCE321" s="95"/>
      <c r="JCF321" s="99"/>
      <c r="JCG321" s="95"/>
      <c r="JCH321" s="99"/>
      <c r="JCI321" s="95"/>
      <c r="JCJ321" s="99"/>
      <c r="JCK321" s="95"/>
      <c r="JCL321" s="99"/>
      <c r="JCM321" s="95"/>
      <c r="JCN321" s="99"/>
      <c r="JCO321" s="95"/>
      <c r="JCP321" s="99"/>
      <c r="JCQ321" s="95"/>
      <c r="JCR321" s="99"/>
      <c r="JCS321" s="95"/>
      <c r="JCT321" s="99"/>
      <c r="JCU321" s="95"/>
      <c r="JCV321" s="99"/>
      <c r="JCW321" s="95"/>
      <c r="JCX321" s="99"/>
      <c r="JCY321" s="95"/>
      <c r="JCZ321" s="99"/>
      <c r="JDA321" s="95"/>
      <c r="JDB321" s="99"/>
      <c r="JDC321" s="95"/>
      <c r="JDD321" s="99"/>
      <c r="JDE321" s="95"/>
      <c r="JDF321" s="99"/>
      <c r="JDG321" s="95"/>
      <c r="JDH321" s="99"/>
      <c r="JDI321" s="95"/>
      <c r="JDJ321" s="99"/>
      <c r="JDK321" s="95"/>
      <c r="JDL321" s="99"/>
      <c r="JDM321" s="95"/>
      <c r="JDN321" s="99"/>
      <c r="JDO321" s="95"/>
      <c r="JDP321" s="99"/>
      <c r="JDQ321" s="95"/>
      <c r="JDR321" s="99"/>
      <c r="JDS321" s="95"/>
      <c r="JDT321" s="99"/>
      <c r="JDU321" s="95"/>
      <c r="JDV321" s="99"/>
      <c r="JDW321" s="95"/>
      <c r="JDX321" s="99"/>
      <c r="JDY321" s="95"/>
      <c r="JDZ321" s="99"/>
      <c r="JEA321" s="95"/>
      <c r="JEB321" s="99"/>
      <c r="JEC321" s="95"/>
      <c r="JED321" s="99"/>
      <c r="JEE321" s="95"/>
      <c r="JEF321" s="99"/>
      <c r="JEG321" s="95"/>
      <c r="JEH321" s="99"/>
      <c r="JEI321" s="95"/>
      <c r="JEJ321" s="99"/>
      <c r="JEK321" s="95"/>
      <c r="JEL321" s="99"/>
      <c r="JEM321" s="95"/>
      <c r="JEN321" s="99"/>
      <c r="JEO321" s="95"/>
      <c r="JEP321" s="99"/>
      <c r="JEQ321" s="95"/>
      <c r="JER321" s="99"/>
      <c r="JES321" s="95"/>
      <c r="JET321" s="99"/>
      <c r="JEU321" s="95"/>
      <c r="JEV321" s="99"/>
      <c r="JEW321" s="95"/>
      <c r="JEX321" s="99"/>
      <c r="JEY321" s="95"/>
      <c r="JEZ321" s="99"/>
      <c r="JFA321" s="95"/>
      <c r="JFB321" s="99"/>
      <c r="JFC321" s="95"/>
      <c r="JFD321" s="99"/>
      <c r="JFE321" s="95"/>
      <c r="JFF321" s="99"/>
      <c r="JFG321" s="95"/>
      <c r="JFH321" s="99"/>
      <c r="JFI321" s="95"/>
      <c r="JFJ321" s="99"/>
      <c r="JFK321" s="95"/>
      <c r="JFL321" s="99"/>
      <c r="JFM321" s="95"/>
      <c r="JFN321" s="99"/>
      <c r="JFO321" s="95"/>
      <c r="JFP321" s="99"/>
      <c r="JFQ321" s="95"/>
      <c r="JFR321" s="99"/>
      <c r="JFS321" s="95"/>
      <c r="JFT321" s="99"/>
      <c r="JFU321" s="95"/>
      <c r="JFV321" s="99"/>
      <c r="JFW321" s="95"/>
      <c r="JFX321" s="99"/>
      <c r="JFY321" s="95"/>
      <c r="JFZ321" s="99"/>
      <c r="JGA321" s="95"/>
      <c r="JGB321" s="99"/>
      <c r="JGC321" s="95"/>
      <c r="JGD321" s="99"/>
      <c r="JGE321" s="95"/>
      <c r="JGF321" s="99"/>
      <c r="JGG321" s="95"/>
      <c r="JGH321" s="99"/>
      <c r="JGI321" s="95"/>
      <c r="JGJ321" s="99"/>
      <c r="JGK321" s="95"/>
      <c r="JGL321" s="99"/>
      <c r="JGM321" s="95"/>
      <c r="JGN321" s="99"/>
      <c r="JGO321" s="95"/>
      <c r="JGP321" s="99"/>
      <c r="JGQ321" s="95"/>
      <c r="JGR321" s="99"/>
      <c r="JGS321" s="95"/>
      <c r="JGT321" s="99"/>
      <c r="JGU321" s="95"/>
      <c r="JGV321" s="99"/>
      <c r="JGW321" s="95"/>
      <c r="JGX321" s="99"/>
      <c r="JGY321" s="95"/>
      <c r="JGZ321" s="99"/>
      <c r="JHA321" s="95"/>
      <c r="JHB321" s="99"/>
      <c r="JHC321" s="95"/>
      <c r="JHD321" s="99"/>
      <c r="JHE321" s="95"/>
      <c r="JHF321" s="99"/>
      <c r="JHG321" s="95"/>
      <c r="JHH321" s="99"/>
      <c r="JHI321" s="95"/>
      <c r="JHJ321" s="99"/>
      <c r="JHK321" s="95"/>
      <c r="JHL321" s="99"/>
      <c r="JHM321" s="95"/>
      <c r="JHN321" s="99"/>
      <c r="JHO321" s="95"/>
      <c r="JHP321" s="99"/>
      <c r="JHQ321" s="95"/>
      <c r="JHR321" s="99"/>
      <c r="JHS321" s="95"/>
      <c r="JHT321" s="99"/>
      <c r="JHU321" s="95"/>
      <c r="JHV321" s="99"/>
      <c r="JHW321" s="95"/>
      <c r="JHX321" s="99"/>
      <c r="JHY321" s="95"/>
      <c r="JHZ321" s="99"/>
      <c r="JIA321" s="95"/>
      <c r="JIB321" s="99"/>
      <c r="JIC321" s="95"/>
      <c r="JID321" s="99"/>
      <c r="JIE321" s="95"/>
      <c r="JIF321" s="99"/>
      <c r="JIG321" s="95"/>
      <c r="JIH321" s="99"/>
      <c r="JII321" s="95"/>
      <c r="JIJ321" s="99"/>
      <c r="JIK321" s="95"/>
      <c r="JIL321" s="99"/>
      <c r="JIM321" s="95"/>
      <c r="JIN321" s="99"/>
      <c r="JIO321" s="95"/>
      <c r="JIP321" s="99"/>
      <c r="JIQ321" s="95"/>
      <c r="JIR321" s="99"/>
      <c r="JIS321" s="95"/>
      <c r="JIT321" s="99"/>
      <c r="JIU321" s="95"/>
      <c r="JIV321" s="99"/>
      <c r="JIW321" s="95"/>
      <c r="JIX321" s="99"/>
      <c r="JIY321" s="95"/>
      <c r="JIZ321" s="99"/>
      <c r="JJA321" s="95"/>
      <c r="JJB321" s="99"/>
      <c r="JJC321" s="95"/>
      <c r="JJD321" s="99"/>
      <c r="JJE321" s="95"/>
      <c r="JJF321" s="99"/>
      <c r="JJG321" s="95"/>
      <c r="JJH321" s="99"/>
      <c r="JJI321" s="95"/>
      <c r="JJJ321" s="99"/>
      <c r="JJK321" s="95"/>
      <c r="JJL321" s="99"/>
      <c r="JJM321" s="95"/>
      <c r="JJN321" s="99"/>
      <c r="JJO321" s="95"/>
      <c r="JJP321" s="99"/>
      <c r="JJQ321" s="95"/>
      <c r="JJR321" s="99"/>
      <c r="JJS321" s="95"/>
      <c r="JJT321" s="99"/>
      <c r="JJU321" s="95"/>
      <c r="JJV321" s="99"/>
      <c r="JJW321" s="95"/>
      <c r="JJX321" s="99"/>
      <c r="JJY321" s="95"/>
      <c r="JJZ321" s="99"/>
      <c r="JKA321" s="95"/>
      <c r="JKB321" s="99"/>
      <c r="JKC321" s="95"/>
      <c r="JKD321" s="99"/>
      <c r="JKE321" s="95"/>
      <c r="JKF321" s="99"/>
      <c r="JKG321" s="95"/>
      <c r="JKH321" s="99"/>
      <c r="JKI321" s="95"/>
      <c r="JKJ321" s="99"/>
      <c r="JKK321" s="95"/>
      <c r="JKL321" s="99"/>
      <c r="JKM321" s="95"/>
      <c r="JKN321" s="99"/>
      <c r="JKO321" s="95"/>
      <c r="JKP321" s="99"/>
      <c r="JKQ321" s="95"/>
      <c r="JKR321" s="99"/>
      <c r="JKS321" s="95"/>
      <c r="JKT321" s="99"/>
      <c r="JKU321" s="95"/>
      <c r="JKV321" s="99"/>
      <c r="JKW321" s="95"/>
      <c r="JKX321" s="99"/>
      <c r="JKY321" s="95"/>
      <c r="JKZ321" s="99"/>
      <c r="JLA321" s="95"/>
      <c r="JLB321" s="99"/>
      <c r="JLC321" s="95"/>
      <c r="JLD321" s="99"/>
      <c r="JLE321" s="95"/>
      <c r="JLF321" s="99"/>
      <c r="JLG321" s="95"/>
      <c r="JLH321" s="99"/>
      <c r="JLI321" s="95"/>
      <c r="JLJ321" s="99"/>
      <c r="JLK321" s="95"/>
      <c r="JLL321" s="99"/>
      <c r="JLM321" s="95"/>
      <c r="JLN321" s="99"/>
      <c r="JLO321" s="95"/>
      <c r="JLP321" s="99"/>
      <c r="JLQ321" s="95"/>
      <c r="JLR321" s="99"/>
      <c r="JLS321" s="95"/>
      <c r="JLT321" s="99"/>
      <c r="JLU321" s="95"/>
      <c r="JLV321" s="99"/>
      <c r="JLW321" s="95"/>
      <c r="JLX321" s="99"/>
      <c r="JLY321" s="95"/>
      <c r="JLZ321" s="99"/>
      <c r="JMA321" s="95"/>
      <c r="JMB321" s="99"/>
      <c r="JMC321" s="95"/>
      <c r="JMD321" s="99"/>
      <c r="JME321" s="95"/>
      <c r="JMF321" s="99"/>
      <c r="JMG321" s="95"/>
      <c r="JMH321" s="99"/>
      <c r="JMI321" s="95"/>
      <c r="JMJ321" s="99"/>
      <c r="JMK321" s="95"/>
      <c r="JML321" s="99"/>
      <c r="JMM321" s="95"/>
      <c r="JMN321" s="99"/>
      <c r="JMO321" s="95"/>
      <c r="JMP321" s="99"/>
      <c r="JMQ321" s="95"/>
      <c r="JMR321" s="99"/>
      <c r="JMS321" s="95"/>
      <c r="JMT321" s="99"/>
      <c r="JMU321" s="95"/>
      <c r="JMV321" s="99"/>
      <c r="JMW321" s="95"/>
      <c r="JMX321" s="99"/>
      <c r="JMY321" s="95"/>
      <c r="JMZ321" s="99"/>
      <c r="JNA321" s="95"/>
      <c r="JNB321" s="99"/>
      <c r="JNC321" s="95"/>
      <c r="JND321" s="99"/>
      <c r="JNE321" s="95"/>
      <c r="JNF321" s="99"/>
      <c r="JNG321" s="95"/>
      <c r="JNH321" s="99"/>
      <c r="JNI321" s="95"/>
      <c r="JNJ321" s="99"/>
      <c r="JNK321" s="95"/>
      <c r="JNL321" s="99"/>
      <c r="JNM321" s="95"/>
      <c r="JNN321" s="99"/>
      <c r="JNO321" s="95"/>
      <c r="JNP321" s="99"/>
      <c r="JNQ321" s="95"/>
      <c r="JNR321" s="99"/>
      <c r="JNS321" s="95"/>
      <c r="JNT321" s="99"/>
      <c r="JNU321" s="95"/>
      <c r="JNV321" s="99"/>
      <c r="JNW321" s="95"/>
      <c r="JNX321" s="99"/>
      <c r="JNY321" s="95"/>
      <c r="JNZ321" s="99"/>
      <c r="JOA321" s="95"/>
      <c r="JOB321" s="99"/>
      <c r="JOC321" s="95"/>
      <c r="JOD321" s="99"/>
      <c r="JOE321" s="95"/>
      <c r="JOF321" s="99"/>
      <c r="JOG321" s="95"/>
      <c r="JOH321" s="99"/>
      <c r="JOI321" s="95"/>
      <c r="JOJ321" s="99"/>
      <c r="JOK321" s="95"/>
      <c r="JOL321" s="99"/>
      <c r="JOM321" s="95"/>
      <c r="JON321" s="99"/>
      <c r="JOO321" s="95"/>
      <c r="JOP321" s="99"/>
      <c r="JOQ321" s="95"/>
      <c r="JOR321" s="99"/>
      <c r="JOS321" s="95"/>
      <c r="JOT321" s="99"/>
      <c r="JOU321" s="95"/>
      <c r="JOV321" s="99"/>
      <c r="JOW321" s="95"/>
      <c r="JOX321" s="99"/>
      <c r="JOY321" s="95"/>
      <c r="JOZ321" s="99"/>
      <c r="JPA321" s="95"/>
      <c r="JPB321" s="99"/>
      <c r="JPC321" s="95"/>
      <c r="JPD321" s="99"/>
      <c r="JPE321" s="95"/>
      <c r="JPF321" s="99"/>
      <c r="JPG321" s="95"/>
      <c r="JPH321" s="99"/>
      <c r="JPI321" s="95"/>
      <c r="JPJ321" s="99"/>
      <c r="JPK321" s="95"/>
      <c r="JPL321" s="99"/>
      <c r="JPM321" s="95"/>
      <c r="JPN321" s="99"/>
      <c r="JPO321" s="95"/>
      <c r="JPP321" s="99"/>
      <c r="JPQ321" s="95"/>
      <c r="JPR321" s="99"/>
      <c r="JPS321" s="95"/>
      <c r="JPT321" s="99"/>
      <c r="JPU321" s="95"/>
      <c r="JPV321" s="99"/>
      <c r="JPW321" s="95"/>
      <c r="JPX321" s="99"/>
      <c r="JPY321" s="95"/>
      <c r="JPZ321" s="99"/>
      <c r="JQA321" s="95"/>
      <c r="JQB321" s="99"/>
      <c r="JQC321" s="95"/>
      <c r="JQD321" s="99"/>
      <c r="JQE321" s="95"/>
      <c r="JQF321" s="99"/>
      <c r="JQG321" s="95"/>
      <c r="JQH321" s="99"/>
      <c r="JQI321" s="95"/>
      <c r="JQJ321" s="99"/>
      <c r="JQK321" s="95"/>
      <c r="JQL321" s="99"/>
      <c r="JQM321" s="95"/>
      <c r="JQN321" s="99"/>
      <c r="JQO321" s="95"/>
      <c r="JQP321" s="99"/>
      <c r="JQQ321" s="95"/>
      <c r="JQR321" s="99"/>
      <c r="JQS321" s="95"/>
      <c r="JQT321" s="99"/>
      <c r="JQU321" s="95"/>
      <c r="JQV321" s="99"/>
      <c r="JQW321" s="95"/>
      <c r="JQX321" s="99"/>
      <c r="JQY321" s="95"/>
      <c r="JQZ321" s="99"/>
      <c r="JRA321" s="95"/>
      <c r="JRB321" s="99"/>
      <c r="JRC321" s="95"/>
      <c r="JRD321" s="99"/>
      <c r="JRE321" s="95"/>
      <c r="JRF321" s="99"/>
      <c r="JRG321" s="95"/>
      <c r="JRH321" s="99"/>
      <c r="JRI321" s="95"/>
      <c r="JRJ321" s="99"/>
      <c r="JRK321" s="95"/>
      <c r="JRL321" s="99"/>
      <c r="JRM321" s="95"/>
      <c r="JRN321" s="99"/>
      <c r="JRO321" s="95"/>
      <c r="JRP321" s="99"/>
      <c r="JRQ321" s="95"/>
      <c r="JRR321" s="99"/>
      <c r="JRS321" s="95"/>
      <c r="JRT321" s="99"/>
      <c r="JRU321" s="95"/>
      <c r="JRV321" s="99"/>
      <c r="JRW321" s="95"/>
      <c r="JRX321" s="99"/>
      <c r="JRY321" s="95"/>
      <c r="JRZ321" s="99"/>
      <c r="JSA321" s="95"/>
      <c r="JSB321" s="99"/>
      <c r="JSC321" s="95"/>
      <c r="JSD321" s="99"/>
      <c r="JSE321" s="95"/>
      <c r="JSF321" s="99"/>
      <c r="JSG321" s="95"/>
      <c r="JSH321" s="99"/>
      <c r="JSI321" s="95"/>
      <c r="JSJ321" s="99"/>
      <c r="JSK321" s="95"/>
      <c r="JSL321" s="99"/>
      <c r="JSM321" s="95"/>
      <c r="JSN321" s="99"/>
      <c r="JSO321" s="95"/>
      <c r="JSP321" s="99"/>
      <c r="JSQ321" s="95"/>
      <c r="JSR321" s="99"/>
      <c r="JSS321" s="95"/>
      <c r="JST321" s="99"/>
      <c r="JSU321" s="95"/>
      <c r="JSV321" s="99"/>
      <c r="JSW321" s="95"/>
      <c r="JSX321" s="99"/>
      <c r="JSY321" s="95"/>
      <c r="JSZ321" s="99"/>
      <c r="JTA321" s="95"/>
      <c r="JTB321" s="99"/>
      <c r="JTC321" s="95"/>
      <c r="JTD321" s="99"/>
      <c r="JTE321" s="95"/>
      <c r="JTF321" s="99"/>
      <c r="JTG321" s="95"/>
      <c r="JTH321" s="99"/>
      <c r="JTI321" s="95"/>
      <c r="JTJ321" s="99"/>
      <c r="JTK321" s="95"/>
      <c r="JTL321" s="99"/>
      <c r="JTM321" s="95"/>
      <c r="JTN321" s="99"/>
      <c r="JTO321" s="95"/>
      <c r="JTP321" s="99"/>
      <c r="JTQ321" s="95"/>
      <c r="JTR321" s="99"/>
      <c r="JTS321" s="95"/>
      <c r="JTT321" s="99"/>
      <c r="JTU321" s="95"/>
      <c r="JTV321" s="99"/>
      <c r="JTW321" s="95"/>
      <c r="JTX321" s="99"/>
      <c r="JTY321" s="95"/>
      <c r="JTZ321" s="99"/>
      <c r="JUA321" s="95"/>
      <c r="JUB321" s="99"/>
      <c r="JUC321" s="95"/>
      <c r="JUD321" s="99"/>
      <c r="JUE321" s="95"/>
      <c r="JUF321" s="99"/>
      <c r="JUG321" s="95"/>
      <c r="JUH321" s="99"/>
      <c r="JUI321" s="95"/>
      <c r="JUJ321" s="99"/>
      <c r="JUK321" s="95"/>
      <c r="JUL321" s="99"/>
      <c r="JUM321" s="95"/>
      <c r="JUN321" s="99"/>
      <c r="JUO321" s="95"/>
      <c r="JUP321" s="99"/>
      <c r="JUQ321" s="95"/>
      <c r="JUR321" s="99"/>
      <c r="JUS321" s="95"/>
      <c r="JUT321" s="99"/>
      <c r="JUU321" s="95"/>
      <c r="JUV321" s="99"/>
      <c r="JUW321" s="95"/>
      <c r="JUX321" s="99"/>
      <c r="JUY321" s="95"/>
      <c r="JUZ321" s="99"/>
      <c r="JVA321" s="95"/>
      <c r="JVB321" s="99"/>
      <c r="JVC321" s="95"/>
      <c r="JVD321" s="99"/>
      <c r="JVE321" s="95"/>
      <c r="JVF321" s="99"/>
      <c r="JVG321" s="95"/>
      <c r="JVH321" s="99"/>
      <c r="JVI321" s="95"/>
      <c r="JVJ321" s="99"/>
      <c r="JVK321" s="95"/>
      <c r="JVL321" s="99"/>
      <c r="JVM321" s="95"/>
      <c r="JVN321" s="99"/>
      <c r="JVO321" s="95"/>
      <c r="JVP321" s="99"/>
      <c r="JVQ321" s="95"/>
      <c r="JVR321" s="99"/>
      <c r="JVS321" s="95"/>
      <c r="JVT321" s="99"/>
      <c r="JVU321" s="95"/>
      <c r="JVV321" s="99"/>
      <c r="JVW321" s="95"/>
      <c r="JVX321" s="99"/>
      <c r="JVY321" s="95"/>
      <c r="JVZ321" s="99"/>
      <c r="JWA321" s="95"/>
      <c r="JWB321" s="99"/>
      <c r="JWC321" s="95"/>
      <c r="JWD321" s="99"/>
      <c r="JWE321" s="95"/>
      <c r="JWF321" s="99"/>
      <c r="JWG321" s="95"/>
      <c r="JWH321" s="99"/>
      <c r="JWI321" s="95"/>
      <c r="JWJ321" s="99"/>
      <c r="JWK321" s="95"/>
      <c r="JWL321" s="99"/>
      <c r="JWM321" s="95"/>
      <c r="JWN321" s="99"/>
      <c r="JWO321" s="95"/>
      <c r="JWP321" s="99"/>
      <c r="JWQ321" s="95"/>
      <c r="JWR321" s="99"/>
      <c r="JWS321" s="95"/>
      <c r="JWT321" s="99"/>
      <c r="JWU321" s="95"/>
      <c r="JWV321" s="99"/>
      <c r="JWW321" s="95"/>
      <c r="JWX321" s="99"/>
      <c r="JWY321" s="95"/>
      <c r="JWZ321" s="99"/>
      <c r="JXA321" s="95"/>
      <c r="JXB321" s="99"/>
      <c r="JXC321" s="95"/>
      <c r="JXD321" s="99"/>
      <c r="JXE321" s="95"/>
      <c r="JXF321" s="99"/>
      <c r="JXG321" s="95"/>
      <c r="JXH321" s="99"/>
      <c r="JXI321" s="95"/>
      <c r="JXJ321" s="99"/>
      <c r="JXK321" s="95"/>
      <c r="JXL321" s="99"/>
      <c r="JXM321" s="95"/>
      <c r="JXN321" s="99"/>
      <c r="JXO321" s="95"/>
      <c r="JXP321" s="99"/>
      <c r="JXQ321" s="95"/>
      <c r="JXR321" s="99"/>
      <c r="JXS321" s="95"/>
      <c r="JXT321" s="99"/>
      <c r="JXU321" s="95"/>
      <c r="JXV321" s="99"/>
      <c r="JXW321" s="95"/>
      <c r="JXX321" s="99"/>
      <c r="JXY321" s="95"/>
      <c r="JXZ321" s="99"/>
      <c r="JYA321" s="95"/>
      <c r="JYB321" s="99"/>
      <c r="JYC321" s="95"/>
      <c r="JYD321" s="99"/>
      <c r="JYE321" s="95"/>
      <c r="JYF321" s="99"/>
      <c r="JYG321" s="95"/>
      <c r="JYH321" s="99"/>
      <c r="JYI321" s="95"/>
      <c r="JYJ321" s="99"/>
      <c r="JYK321" s="95"/>
      <c r="JYL321" s="99"/>
      <c r="JYM321" s="95"/>
      <c r="JYN321" s="99"/>
      <c r="JYO321" s="95"/>
      <c r="JYP321" s="99"/>
      <c r="JYQ321" s="95"/>
      <c r="JYR321" s="99"/>
      <c r="JYS321" s="95"/>
      <c r="JYT321" s="99"/>
      <c r="JYU321" s="95"/>
      <c r="JYV321" s="99"/>
      <c r="JYW321" s="95"/>
      <c r="JYX321" s="99"/>
      <c r="JYY321" s="95"/>
      <c r="JYZ321" s="99"/>
      <c r="JZA321" s="95"/>
      <c r="JZB321" s="99"/>
      <c r="JZC321" s="95"/>
      <c r="JZD321" s="99"/>
      <c r="JZE321" s="95"/>
      <c r="JZF321" s="99"/>
      <c r="JZG321" s="95"/>
      <c r="JZH321" s="99"/>
      <c r="JZI321" s="95"/>
      <c r="JZJ321" s="99"/>
      <c r="JZK321" s="95"/>
      <c r="JZL321" s="99"/>
      <c r="JZM321" s="95"/>
      <c r="JZN321" s="99"/>
      <c r="JZO321" s="95"/>
      <c r="JZP321" s="99"/>
      <c r="JZQ321" s="95"/>
      <c r="JZR321" s="99"/>
      <c r="JZS321" s="95"/>
      <c r="JZT321" s="99"/>
      <c r="JZU321" s="95"/>
      <c r="JZV321" s="99"/>
      <c r="JZW321" s="95"/>
      <c r="JZX321" s="99"/>
      <c r="JZY321" s="95"/>
      <c r="JZZ321" s="99"/>
      <c r="KAA321" s="95"/>
      <c r="KAB321" s="99"/>
      <c r="KAC321" s="95"/>
      <c r="KAD321" s="99"/>
      <c r="KAE321" s="95"/>
      <c r="KAF321" s="99"/>
      <c r="KAG321" s="95"/>
      <c r="KAH321" s="99"/>
      <c r="KAI321" s="95"/>
      <c r="KAJ321" s="99"/>
      <c r="KAK321" s="95"/>
      <c r="KAL321" s="99"/>
      <c r="KAM321" s="95"/>
      <c r="KAN321" s="99"/>
      <c r="KAO321" s="95"/>
      <c r="KAP321" s="99"/>
      <c r="KAQ321" s="95"/>
      <c r="KAR321" s="99"/>
      <c r="KAS321" s="95"/>
      <c r="KAT321" s="99"/>
      <c r="KAU321" s="95"/>
      <c r="KAV321" s="99"/>
      <c r="KAW321" s="95"/>
      <c r="KAX321" s="99"/>
      <c r="KAY321" s="95"/>
      <c r="KAZ321" s="99"/>
      <c r="KBA321" s="95"/>
      <c r="KBB321" s="99"/>
      <c r="KBC321" s="95"/>
      <c r="KBD321" s="99"/>
      <c r="KBE321" s="95"/>
      <c r="KBF321" s="99"/>
      <c r="KBG321" s="95"/>
      <c r="KBH321" s="99"/>
      <c r="KBI321" s="95"/>
      <c r="KBJ321" s="99"/>
      <c r="KBK321" s="95"/>
      <c r="KBL321" s="99"/>
      <c r="KBM321" s="95"/>
      <c r="KBN321" s="99"/>
      <c r="KBO321" s="95"/>
      <c r="KBP321" s="99"/>
      <c r="KBQ321" s="95"/>
      <c r="KBR321" s="99"/>
      <c r="KBS321" s="95"/>
      <c r="KBT321" s="99"/>
      <c r="KBU321" s="95"/>
      <c r="KBV321" s="99"/>
      <c r="KBW321" s="95"/>
      <c r="KBX321" s="99"/>
      <c r="KBY321" s="95"/>
      <c r="KBZ321" s="99"/>
      <c r="KCA321" s="95"/>
      <c r="KCB321" s="99"/>
      <c r="KCC321" s="95"/>
      <c r="KCD321" s="99"/>
      <c r="KCE321" s="95"/>
      <c r="KCF321" s="99"/>
      <c r="KCG321" s="95"/>
      <c r="KCH321" s="99"/>
      <c r="KCI321" s="95"/>
      <c r="KCJ321" s="99"/>
      <c r="KCK321" s="95"/>
      <c r="KCL321" s="99"/>
      <c r="KCM321" s="95"/>
      <c r="KCN321" s="99"/>
      <c r="KCO321" s="95"/>
      <c r="KCP321" s="99"/>
      <c r="KCQ321" s="95"/>
      <c r="KCR321" s="99"/>
      <c r="KCS321" s="95"/>
      <c r="KCT321" s="99"/>
      <c r="KCU321" s="95"/>
      <c r="KCV321" s="99"/>
      <c r="KCW321" s="95"/>
      <c r="KCX321" s="99"/>
      <c r="KCY321" s="95"/>
      <c r="KCZ321" s="99"/>
      <c r="KDA321" s="95"/>
      <c r="KDB321" s="99"/>
      <c r="KDC321" s="95"/>
      <c r="KDD321" s="99"/>
      <c r="KDE321" s="95"/>
      <c r="KDF321" s="99"/>
      <c r="KDG321" s="95"/>
      <c r="KDH321" s="99"/>
      <c r="KDI321" s="95"/>
      <c r="KDJ321" s="99"/>
      <c r="KDK321" s="95"/>
      <c r="KDL321" s="99"/>
      <c r="KDM321" s="95"/>
      <c r="KDN321" s="99"/>
      <c r="KDO321" s="95"/>
      <c r="KDP321" s="99"/>
      <c r="KDQ321" s="95"/>
      <c r="KDR321" s="99"/>
      <c r="KDS321" s="95"/>
      <c r="KDT321" s="99"/>
      <c r="KDU321" s="95"/>
      <c r="KDV321" s="99"/>
      <c r="KDW321" s="95"/>
      <c r="KDX321" s="99"/>
      <c r="KDY321" s="95"/>
      <c r="KDZ321" s="99"/>
      <c r="KEA321" s="95"/>
      <c r="KEB321" s="99"/>
      <c r="KEC321" s="95"/>
      <c r="KED321" s="99"/>
      <c r="KEE321" s="95"/>
      <c r="KEF321" s="99"/>
      <c r="KEG321" s="95"/>
      <c r="KEH321" s="99"/>
      <c r="KEI321" s="95"/>
      <c r="KEJ321" s="99"/>
      <c r="KEK321" s="95"/>
      <c r="KEL321" s="99"/>
      <c r="KEM321" s="95"/>
      <c r="KEN321" s="99"/>
      <c r="KEO321" s="95"/>
      <c r="KEP321" s="99"/>
      <c r="KEQ321" s="95"/>
      <c r="KER321" s="99"/>
      <c r="KES321" s="95"/>
      <c r="KET321" s="99"/>
      <c r="KEU321" s="95"/>
      <c r="KEV321" s="99"/>
      <c r="KEW321" s="95"/>
      <c r="KEX321" s="99"/>
      <c r="KEY321" s="95"/>
      <c r="KEZ321" s="99"/>
      <c r="KFA321" s="95"/>
      <c r="KFB321" s="99"/>
      <c r="KFC321" s="95"/>
      <c r="KFD321" s="99"/>
      <c r="KFE321" s="95"/>
      <c r="KFF321" s="99"/>
      <c r="KFG321" s="95"/>
      <c r="KFH321" s="99"/>
      <c r="KFI321" s="95"/>
      <c r="KFJ321" s="99"/>
      <c r="KFK321" s="95"/>
      <c r="KFL321" s="99"/>
      <c r="KFM321" s="95"/>
      <c r="KFN321" s="99"/>
      <c r="KFO321" s="95"/>
      <c r="KFP321" s="99"/>
      <c r="KFQ321" s="95"/>
      <c r="KFR321" s="99"/>
      <c r="KFS321" s="95"/>
      <c r="KFT321" s="99"/>
      <c r="KFU321" s="95"/>
      <c r="KFV321" s="99"/>
      <c r="KFW321" s="95"/>
      <c r="KFX321" s="99"/>
      <c r="KFY321" s="95"/>
      <c r="KFZ321" s="99"/>
      <c r="KGA321" s="95"/>
      <c r="KGB321" s="99"/>
      <c r="KGC321" s="95"/>
      <c r="KGD321" s="99"/>
      <c r="KGE321" s="95"/>
      <c r="KGF321" s="99"/>
      <c r="KGG321" s="95"/>
      <c r="KGH321" s="99"/>
      <c r="KGI321" s="95"/>
      <c r="KGJ321" s="99"/>
      <c r="KGK321" s="95"/>
      <c r="KGL321" s="99"/>
      <c r="KGM321" s="95"/>
      <c r="KGN321" s="99"/>
      <c r="KGO321" s="95"/>
      <c r="KGP321" s="99"/>
      <c r="KGQ321" s="95"/>
      <c r="KGR321" s="99"/>
      <c r="KGS321" s="95"/>
      <c r="KGT321" s="99"/>
      <c r="KGU321" s="95"/>
      <c r="KGV321" s="99"/>
      <c r="KGW321" s="95"/>
      <c r="KGX321" s="99"/>
      <c r="KGY321" s="95"/>
      <c r="KGZ321" s="99"/>
      <c r="KHA321" s="95"/>
      <c r="KHB321" s="99"/>
      <c r="KHC321" s="95"/>
      <c r="KHD321" s="99"/>
      <c r="KHE321" s="95"/>
      <c r="KHF321" s="99"/>
      <c r="KHG321" s="95"/>
      <c r="KHH321" s="99"/>
      <c r="KHI321" s="95"/>
      <c r="KHJ321" s="99"/>
      <c r="KHK321" s="95"/>
      <c r="KHL321" s="99"/>
      <c r="KHM321" s="95"/>
      <c r="KHN321" s="99"/>
      <c r="KHO321" s="95"/>
      <c r="KHP321" s="99"/>
      <c r="KHQ321" s="95"/>
      <c r="KHR321" s="99"/>
      <c r="KHS321" s="95"/>
      <c r="KHT321" s="99"/>
      <c r="KHU321" s="95"/>
      <c r="KHV321" s="99"/>
      <c r="KHW321" s="95"/>
      <c r="KHX321" s="99"/>
      <c r="KHY321" s="95"/>
      <c r="KHZ321" s="99"/>
      <c r="KIA321" s="95"/>
      <c r="KIB321" s="99"/>
      <c r="KIC321" s="95"/>
      <c r="KID321" s="99"/>
      <c r="KIE321" s="95"/>
      <c r="KIF321" s="99"/>
      <c r="KIG321" s="95"/>
      <c r="KIH321" s="99"/>
      <c r="KII321" s="95"/>
      <c r="KIJ321" s="99"/>
      <c r="KIK321" s="95"/>
      <c r="KIL321" s="99"/>
      <c r="KIM321" s="95"/>
      <c r="KIN321" s="99"/>
      <c r="KIO321" s="95"/>
      <c r="KIP321" s="99"/>
      <c r="KIQ321" s="95"/>
      <c r="KIR321" s="99"/>
      <c r="KIS321" s="95"/>
      <c r="KIT321" s="99"/>
      <c r="KIU321" s="95"/>
      <c r="KIV321" s="99"/>
      <c r="KIW321" s="95"/>
      <c r="KIX321" s="99"/>
      <c r="KIY321" s="95"/>
      <c r="KIZ321" s="99"/>
      <c r="KJA321" s="95"/>
      <c r="KJB321" s="99"/>
      <c r="KJC321" s="95"/>
      <c r="KJD321" s="99"/>
      <c r="KJE321" s="95"/>
      <c r="KJF321" s="99"/>
      <c r="KJG321" s="95"/>
      <c r="KJH321" s="99"/>
      <c r="KJI321" s="95"/>
      <c r="KJJ321" s="99"/>
      <c r="KJK321" s="95"/>
      <c r="KJL321" s="99"/>
      <c r="KJM321" s="95"/>
      <c r="KJN321" s="99"/>
      <c r="KJO321" s="95"/>
      <c r="KJP321" s="99"/>
      <c r="KJQ321" s="95"/>
      <c r="KJR321" s="99"/>
      <c r="KJS321" s="95"/>
      <c r="KJT321" s="99"/>
      <c r="KJU321" s="95"/>
      <c r="KJV321" s="99"/>
      <c r="KJW321" s="95"/>
      <c r="KJX321" s="99"/>
      <c r="KJY321" s="95"/>
      <c r="KJZ321" s="99"/>
      <c r="KKA321" s="95"/>
      <c r="KKB321" s="99"/>
      <c r="KKC321" s="95"/>
      <c r="KKD321" s="99"/>
      <c r="KKE321" s="95"/>
      <c r="KKF321" s="99"/>
      <c r="KKG321" s="95"/>
      <c r="KKH321" s="99"/>
      <c r="KKI321" s="95"/>
      <c r="KKJ321" s="99"/>
      <c r="KKK321" s="95"/>
      <c r="KKL321" s="99"/>
      <c r="KKM321" s="95"/>
      <c r="KKN321" s="99"/>
      <c r="KKO321" s="95"/>
      <c r="KKP321" s="99"/>
      <c r="KKQ321" s="95"/>
      <c r="KKR321" s="99"/>
      <c r="KKS321" s="95"/>
      <c r="KKT321" s="99"/>
      <c r="KKU321" s="95"/>
      <c r="KKV321" s="99"/>
      <c r="KKW321" s="95"/>
      <c r="KKX321" s="99"/>
      <c r="KKY321" s="95"/>
      <c r="KKZ321" s="99"/>
      <c r="KLA321" s="95"/>
      <c r="KLB321" s="99"/>
      <c r="KLC321" s="95"/>
      <c r="KLD321" s="99"/>
      <c r="KLE321" s="95"/>
      <c r="KLF321" s="99"/>
      <c r="KLG321" s="95"/>
      <c r="KLH321" s="99"/>
      <c r="KLI321" s="95"/>
      <c r="KLJ321" s="99"/>
      <c r="KLK321" s="95"/>
      <c r="KLL321" s="99"/>
      <c r="KLM321" s="95"/>
      <c r="KLN321" s="99"/>
      <c r="KLO321" s="95"/>
      <c r="KLP321" s="99"/>
      <c r="KLQ321" s="95"/>
      <c r="KLR321" s="99"/>
      <c r="KLS321" s="95"/>
      <c r="KLT321" s="99"/>
      <c r="KLU321" s="95"/>
      <c r="KLV321" s="99"/>
      <c r="KLW321" s="95"/>
      <c r="KLX321" s="99"/>
      <c r="KLY321" s="95"/>
      <c r="KLZ321" s="99"/>
      <c r="KMA321" s="95"/>
      <c r="KMB321" s="99"/>
      <c r="KMC321" s="95"/>
      <c r="KMD321" s="99"/>
      <c r="KME321" s="95"/>
      <c r="KMF321" s="99"/>
      <c r="KMG321" s="95"/>
      <c r="KMH321" s="99"/>
      <c r="KMI321" s="95"/>
      <c r="KMJ321" s="99"/>
      <c r="KMK321" s="95"/>
      <c r="KML321" s="99"/>
      <c r="KMM321" s="95"/>
      <c r="KMN321" s="99"/>
      <c r="KMO321" s="95"/>
      <c r="KMP321" s="99"/>
      <c r="KMQ321" s="95"/>
      <c r="KMR321" s="99"/>
      <c r="KMS321" s="95"/>
      <c r="KMT321" s="99"/>
      <c r="KMU321" s="95"/>
      <c r="KMV321" s="99"/>
      <c r="KMW321" s="95"/>
      <c r="KMX321" s="99"/>
      <c r="KMY321" s="95"/>
      <c r="KMZ321" s="99"/>
      <c r="KNA321" s="95"/>
      <c r="KNB321" s="99"/>
      <c r="KNC321" s="95"/>
      <c r="KND321" s="99"/>
      <c r="KNE321" s="95"/>
      <c r="KNF321" s="99"/>
      <c r="KNG321" s="95"/>
      <c r="KNH321" s="99"/>
      <c r="KNI321" s="95"/>
      <c r="KNJ321" s="99"/>
      <c r="KNK321" s="95"/>
      <c r="KNL321" s="99"/>
      <c r="KNM321" s="95"/>
      <c r="KNN321" s="99"/>
      <c r="KNO321" s="95"/>
      <c r="KNP321" s="99"/>
      <c r="KNQ321" s="95"/>
      <c r="KNR321" s="99"/>
      <c r="KNS321" s="95"/>
      <c r="KNT321" s="99"/>
      <c r="KNU321" s="95"/>
      <c r="KNV321" s="99"/>
      <c r="KNW321" s="95"/>
      <c r="KNX321" s="99"/>
      <c r="KNY321" s="95"/>
      <c r="KNZ321" s="99"/>
      <c r="KOA321" s="95"/>
      <c r="KOB321" s="99"/>
      <c r="KOC321" s="95"/>
      <c r="KOD321" s="99"/>
      <c r="KOE321" s="95"/>
      <c r="KOF321" s="99"/>
      <c r="KOG321" s="95"/>
      <c r="KOH321" s="99"/>
      <c r="KOI321" s="95"/>
      <c r="KOJ321" s="99"/>
      <c r="KOK321" s="95"/>
      <c r="KOL321" s="99"/>
      <c r="KOM321" s="95"/>
      <c r="KON321" s="99"/>
      <c r="KOO321" s="95"/>
      <c r="KOP321" s="99"/>
      <c r="KOQ321" s="95"/>
      <c r="KOR321" s="99"/>
      <c r="KOS321" s="95"/>
      <c r="KOT321" s="99"/>
      <c r="KOU321" s="95"/>
      <c r="KOV321" s="99"/>
      <c r="KOW321" s="95"/>
      <c r="KOX321" s="99"/>
      <c r="KOY321" s="95"/>
      <c r="KOZ321" s="99"/>
      <c r="KPA321" s="95"/>
      <c r="KPB321" s="99"/>
      <c r="KPC321" s="95"/>
      <c r="KPD321" s="99"/>
      <c r="KPE321" s="95"/>
      <c r="KPF321" s="99"/>
      <c r="KPG321" s="95"/>
      <c r="KPH321" s="99"/>
      <c r="KPI321" s="95"/>
      <c r="KPJ321" s="99"/>
      <c r="KPK321" s="95"/>
      <c r="KPL321" s="99"/>
      <c r="KPM321" s="95"/>
      <c r="KPN321" s="99"/>
      <c r="KPO321" s="95"/>
      <c r="KPP321" s="99"/>
      <c r="KPQ321" s="95"/>
      <c r="KPR321" s="99"/>
      <c r="KPS321" s="95"/>
      <c r="KPT321" s="99"/>
      <c r="KPU321" s="95"/>
      <c r="KPV321" s="99"/>
      <c r="KPW321" s="95"/>
      <c r="KPX321" s="99"/>
      <c r="KPY321" s="95"/>
      <c r="KPZ321" s="99"/>
      <c r="KQA321" s="95"/>
      <c r="KQB321" s="99"/>
      <c r="KQC321" s="95"/>
      <c r="KQD321" s="99"/>
      <c r="KQE321" s="95"/>
      <c r="KQF321" s="99"/>
      <c r="KQG321" s="95"/>
      <c r="KQH321" s="99"/>
      <c r="KQI321" s="95"/>
      <c r="KQJ321" s="99"/>
      <c r="KQK321" s="95"/>
      <c r="KQL321" s="99"/>
      <c r="KQM321" s="95"/>
      <c r="KQN321" s="99"/>
      <c r="KQO321" s="95"/>
      <c r="KQP321" s="99"/>
      <c r="KQQ321" s="95"/>
      <c r="KQR321" s="99"/>
      <c r="KQS321" s="95"/>
      <c r="KQT321" s="99"/>
      <c r="KQU321" s="95"/>
      <c r="KQV321" s="99"/>
      <c r="KQW321" s="95"/>
      <c r="KQX321" s="99"/>
      <c r="KQY321" s="95"/>
      <c r="KQZ321" s="99"/>
      <c r="KRA321" s="95"/>
      <c r="KRB321" s="99"/>
      <c r="KRC321" s="95"/>
      <c r="KRD321" s="99"/>
      <c r="KRE321" s="95"/>
      <c r="KRF321" s="99"/>
      <c r="KRG321" s="95"/>
      <c r="KRH321" s="99"/>
      <c r="KRI321" s="95"/>
      <c r="KRJ321" s="99"/>
      <c r="KRK321" s="95"/>
      <c r="KRL321" s="99"/>
      <c r="KRM321" s="95"/>
      <c r="KRN321" s="99"/>
      <c r="KRO321" s="95"/>
      <c r="KRP321" s="99"/>
      <c r="KRQ321" s="95"/>
      <c r="KRR321" s="99"/>
      <c r="KRS321" s="95"/>
      <c r="KRT321" s="99"/>
      <c r="KRU321" s="95"/>
      <c r="KRV321" s="99"/>
      <c r="KRW321" s="95"/>
      <c r="KRX321" s="99"/>
      <c r="KRY321" s="95"/>
      <c r="KRZ321" s="99"/>
      <c r="KSA321" s="95"/>
      <c r="KSB321" s="99"/>
      <c r="KSC321" s="95"/>
      <c r="KSD321" s="99"/>
      <c r="KSE321" s="95"/>
      <c r="KSF321" s="99"/>
      <c r="KSG321" s="95"/>
      <c r="KSH321" s="99"/>
      <c r="KSI321" s="95"/>
      <c r="KSJ321" s="99"/>
      <c r="KSK321" s="95"/>
      <c r="KSL321" s="99"/>
      <c r="KSM321" s="95"/>
      <c r="KSN321" s="99"/>
      <c r="KSO321" s="95"/>
      <c r="KSP321" s="99"/>
      <c r="KSQ321" s="95"/>
      <c r="KSR321" s="99"/>
      <c r="KSS321" s="95"/>
      <c r="KST321" s="99"/>
      <c r="KSU321" s="95"/>
      <c r="KSV321" s="99"/>
      <c r="KSW321" s="95"/>
      <c r="KSX321" s="99"/>
      <c r="KSY321" s="95"/>
      <c r="KSZ321" s="99"/>
      <c r="KTA321" s="95"/>
      <c r="KTB321" s="99"/>
      <c r="KTC321" s="95"/>
      <c r="KTD321" s="99"/>
      <c r="KTE321" s="95"/>
      <c r="KTF321" s="99"/>
      <c r="KTG321" s="95"/>
      <c r="KTH321" s="99"/>
      <c r="KTI321" s="95"/>
      <c r="KTJ321" s="99"/>
      <c r="KTK321" s="95"/>
      <c r="KTL321" s="99"/>
      <c r="KTM321" s="95"/>
      <c r="KTN321" s="99"/>
      <c r="KTO321" s="95"/>
      <c r="KTP321" s="99"/>
      <c r="KTQ321" s="95"/>
      <c r="KTR321" s="99"/>
      <c r="KTS321" s="95"/>
      <c r="KTT321" s="99"/>
      <c r="KTU321" s="95"/>
      <c r="KTV321" s="99"/>
      <c r="KTW321" s="95"/>
      <c r="KTX321" s="99"/>
      <c r="KTY321" s="95"/>
      <c r="KTZ321" s="99"/>
      <c r="KUA321" s="95"/>
      <c r="KUB321" s="99"/>
      <c r="KUC321" s="95"/>
      <c r="KUD321" s="99"/>
      <c r="KUE321" s="95"/>
      <c r="KUF321" s="99"/>
      <c r="KUG321" s="95"/>
      <c r="KUH321" s="99"/>
      <c r="KUI321" s="95"/>
      <c r="KUJ321" s="99"/>
      <c r="KUK321" s="95"/>
      <c r="KUL321" s="99"/>
      <c r="KUM321" s="95"/>
      <c r="KUN321" s="99"/>
      <c r="KUO321" s="95"/>
      <c r="KUP321" s="99"/>
      <c r="KUQ321" s="95"/>
      <c r="KUR321" s="99"/>
      <c r="KUS321" s="95"/>
      <c r="KUT321" s="99"/>
      <c r="KUU321" s="95"/>
      <c r="KUV321" s="99"/>
      <c r="KUW321" s="95"/>
      <c r="KUX321" s="99"/>
      <c r="KUY321" s="95"/>
      <c r="KUZ321" s="99"/>
      <c r="KVA321" s="95"/>
      <c r="KVB321" s="99"/>
      <c r="KVC321" s="95"/>
      <c r="KVD321" s="99"/>
      <c r="KVE321" s="95"/>
      <c r="KVF321" s="99"/>
      <c r="KVG321" s="95"/>
      <c r="KVH321" s="99"/>
      <c r="KVI321" s="95"/>
      <c r="KVJ321" s="99"/>
      <c r="KVK321" s="95"/>
      <c r="KVL321" s="99"/>
      <c r="KVM321" s="95"/>
      <c r="KVN321" s="99"/>
      <c r="KVO321" s="95"/>
      <c r="KVP321" s="99"/>
      <c r="KVQ321" s="95"/>
      <c r="KVR321" s="99"/>
      <c r="KVS321" s="95"/>
      <c r="KVT321" s="99"/>
      <c r="KVU321" s="95"/>
      <c r="KVV321" s="99"/>
      <c r="KVW321" s="95"/>
      <c r="KVX321" s="99"/>
      <c r="KVY321" s="95"/>
      <c r="KVZ321" s="99"/>
      <c r="KWA321" s="95"/>
      <c r="KWB321" s="99"/>
      <c r="KWC321" s="95"/>
      <c r="KWD321" s="99"/>
      <c r="KWE321" s="95"/>
      <c r="KWF321" s="99"/>
      <c r="KWG321" s="95"/>
      <c r="KWH321" s="99"/>
      <c r="KWI321" s="95"/>
      <c r="KWJ321" s="99"/>
      <c r="KWK321" s="95"/>
      <c r="KWL321" s="99"/>
      <c r="KWM321" s="95"/>
      <c r="KWN321" s="99"/>
      <c r="KWO321" s="95"/>
      <c r="KWP321" s="99"/>
      <c r="KWQ321" s="95"/>
      <c r="KWR321" s="99"/>
      <c r="KWS321" s="95"/>
      <c r="KWT321" s="99"/>
      <c r="KWU321" s="95"/>
      <c r="KWV321" s="99"/>
      <c r="KWW321" s="95"/>
      <c r="KWX321" s="99"/>
      <c r="KWY321" s="95"/>
      <c r="KWZ321" s="99"/>
      <c r="KXA321" s="95"/>
      <c r="KXB321" s="99"/>
      <c r="KXC321" s="95"/>
      <c r="KXD321" s="99"/>
      <c r="KXE321" s="95"/>
      <c r="KXF321" s="99"/>
      <c r="KXG321" s="95"/>
      <c r="KXH321" s="99"/>
      <c r="KXI321" s="95"/>
      <c r="KXJ321" s="99"/>
      <c r="KXK321" s="95"/>
      <c r="KXL321" s="99"/>
      <c r="KXM321" s="95"/>
      <c r="KXN321" s="99"/>
      <c r="KXO321" s="95"/>
      <c r="KXP321" s="99"/>
      <c r="KXQ321" s="95"/>
      <c r="KXR321" s="99"/>
      <c r="KXS321" s="95"/>
      <c r="KXT321" s="99"/>
      <c r="KXU321" s="95"/>
      <c r="KXV321" s="99"/>
      <c r="KXW321" s="95"/>
      <c r="KXX321" s="99"/>
      <c r="KXY321" s="95"/>
      <c r="KXZ321" s="99"/>
      <c r="KYA321" s="95"/>
      <c r="KYB321" s="99"/>
      <c r="KYC321" s="95"/>
      <c r="KYD321" s="99"/>
      <c r="KYE321" s="95"/>
      <c r="KYF321" s="99"/>
      <c r="KYG321" s="95"/>
      <c r="KYH321" s="99"/>
      <c r="KYI321" s="95"/>
      <c r="KYJ321" s="99"/>
      <c r="KYK321" s="95"/>
      <c r="KYL321" s="99"/>
      <c r="KYM321" s="95"/>
      <c r="KYN321" s="99"/>
      <c r="KYO321" s="95"/>
      <c r="KYP321" s="99"/>
      <c r="KYQ321" s="95"/>
      <c r="KYR321" s="99"/>
      <c r="KYS321" s="95"/>
      <c r="KYT321" s="99"/>
      <c r="KYU321" s="95"/>
      <c r="KYV321" s="99"/>
      <c r="KYW321" s="95"/>
      <c r="KYX321" s="99"/>
      <c r="KYY321" s="95"/>
      <c r="KYZ321" s="99"/>
      <c r="KZA321" s="95"/>
      <c r="KZB321" s="99"/>
      <c r="KZC321" s="95"/>
      <c r="KZD321" s="99"/>
      <c r="KZE321" s="95"/>
      <c r="KZF321" s="99"/>
      <c r="KZG321" s="95"/>
      <c r="KZH321" s="99"/>
      <c r="KZI321" s="95"/>
      <c r="KZJ321" s="99"/>
      <c r="KZK321" s="95"/>
      <c r="KZL321" s="99"/>
      <c r="KZM321" s="95"/>
      <c r="KZN321" s="99"/>
      <c r="KZO321" s="95"/>
      <c r="KZP321" s="99"/>
      <c r="KZQ321" s="95"/>
      <c r="KZR321" s="99"/>
      <c r="KZS321" s="95"/>
      <c r="KZT321" s="99"/>
      <c r="KZU321" s="95"/>
      <c r="KZV321" s="99"/>
      <c r="KZW321" s="95"/>
      <c r="KZX321" s="99"/>
      <c r="KZY321" s="95"/>
      <c r="KZZ321" s="99"/>
      <c r="LAA321" s="95"/>
      <c r="LAB321" s="99"/>
      <c r="LAC321" s="95"/>
      <c r="LAD321" s="99"/>
      <c r="LAE321" s="95"/>
      <c r="LAF321" s="99"/>
      <c r="LAG321" s="95"/>
      <c r="LAH321" s="99"/>
      <c r="LAI321" s="95"/>
      <c r="LAJ321" s="99"/>
      <c r="LAK321" s="95"/>
      <c r="LAL321" s="99"/>
      <c r="LAM321" s="95"/>
      <c r="LAN321" s="99"/>
      <c r="LAO321" s="95"/>
      <c r="LAP321" s="99"/>
      <c r="LAQ321" s="95"/>
      <c r="LAR321" s="99"/>
      <c r="LAS321" s="95"/>
      <c r="LAT321" s="99"/>
      <c r="LAU321" s="95"/>
      <c r="LAV321" s="99"/>
      <c r="LAW321" s="95"/>
      <c r="LAX321" s="99"/>
      <c r="LAY321" s="95"/>
      <c r="LAZ321" s="99"/>
      <c r="LBA321" s="95"/>
      <c r="LBB321" s="99"/>
      <c r="LBC321" s="95"/>
      <c r="LBD321" s="99"/>
      <c r="LBE321" s="95"/>
      <c r="LBF321" s="99"/>
      <c r="LBG321" s="95"/>
      <c r="LBH321" s="99"/>
      <c r="LBI321" s="95"/>
      <c r="LBJ321" s="99"/>
      <c r="LBK321" s="95"/>
      <c r="LBL321" s="99"/>
      <c r="LBM321" s="95"/>
      <c r="LBN321" s="99"/>
      <c r="LBO321" s="95"/>
      <c r="LBP321" s="99"/>
      <c r="LBQ321" s="95"/>
      <c r="LBR321" s="99"/>
      <c r="LBS321" s="95"/>
      <c r="LBT321" s="99"/>
      <c r="LBU321" s="95"/>
      <c r="LBV321" s="99"/>
      <c r="LBW321" s="95"/>
      <c r="LBX321" s="99"/>
      <c r="LBY321" s="95"/>
      <c r="LBZ321" s="99"/>
      <c r="LCA321" s="95"/>
      <c r="LCB321" s="99"/>
      <c r="LCC321" s="95"/>
      <c r="LCD321" s="99"/>
      <c r="LCE321" s="95"/>
      <c r="LCF321" s="99"/>
      <c r="LCG321" s="95"/>
      <c r="LCH321" s="99"/>
      <c r="LCI321" s="95"/>
      <c r="LCJ321" s="99"/>
      <c r="LCK321" s="95"/>
      <c r="LCL321" s="99"/>
      <c r="LCM321" s="95"/>
      <c r="LCN321" s="99"/>
      <c r="LCO321" s="95"/>
      <c r="LCP321" s="99"/>
      <c r="LCQ321" s="95"/>
      <c r="LCR321" s="99"/>
      <c r="LCS321" s="95"/>
      <c r="LCT321" s="99"/>
      <c r="LCU321" s="95"/>
      <c r="LCV321" s="99"/>
      <c r="LCW321" s="95"/>
      <c r="LCX321" s="99"/>
      <c r="LCY321" s="95"/>
      <c r="LCZ321" s="99"/>
      <c r="LDA321" s="95"/>
      <c r="LDB321" s="99"/>
      <c r="LDC321" s="95"/>
      <c r="LDD321" s="99"/>
      <c r="LDE321" s="95"/>
      <c r="LDF321" s="99"/>
      <c r="LDG321" s="95"/>
      <c r="LDH321" s="99"/>
      <c r="LDI321" s="95"/>
      <c r="LDJ321" s="99"/>
      <c r="LDK321" s="95"/>
      <c r="LDL321" s="99"/>
      <c r="LDM321" s="95"/>
      <c r="LDN321" s="99"/>
      <c r="LDO321" s="95"/>
      <c r="LDP321" s="99"/>
      <c r="LDQ321" s="95"/>
      <c r="LDR321" s="99"/>
      <c r="LDS321" s="95"/>
      <c r="LDT321" s="99"/>
      <c r="LDU321" s="95"/>
      <c r="LDV321" s="99"/>
      <c r="LDW321" s="95"/>
      <c r="LDX321" s="99"/>
      <c r="LDY321" s="95"/>
      <c r="LDZ321" s="99"/>
      <c r="LEA321" s="95"/>
      <c r="LEB321" s="99"/>
      <c r="LEC321" s="95"/>
      <c r="LED321" s="99"/>
      <c r="LEE321" s="95"/>
      <c r="LEF321" s="99"/>
      <c r="LEG321" s="95"/>
      <c r="LEH321" s="99"/>
      <c r="LEI321" s="95"/>
      <c r="LEJ321" s="99"/>
      <c r="LEK321" s="95"/>
      <c r="LEL321" s="99"/>
      <c r="LEM321" s="95"/>
      <c r="LEN321" s="99"/>
      <c r="LEO321" s="95"/>
      <c r="LEP321" s="99"/>
      <c r="LEQ321" s="95"/>
      <c r="LER321" s="99"/>
      <c r="LES321" s="95"/>
      <c r="LET321" s="99"/>
      <c r="LEU321" s="95"/>
      <c r="LEV321" s="99"/>
      <c r="LEW321" s="95"/>
      <c r="LEX321" s="99"/>
      <c r="LEY321" s="95"/>
      <c r="LEZ321" s="99"/>
      <c r="LFA321" s="95"/>
      <c r="LFB321" s="99"/>
      <c r="LFC321" s="95"/>
      <c r="LFD321" s="99"/>
      <c r="LFE321" s="95"/>
      <c r="LFF321" s="99"/>
      <c r="LFG321" s="95"/>
      <c r="LFH321" s="99"/>
      <c r="LFI321" s="95"/>
      <c r="LFJ321" s="99"/>
      <c r="LFK321" s="95"/>
      <c r="LFL321" s="99"/>
      <c r="LFM321" s="95"/>
      <c r="LFN321" s="99"/>
      <c r="LFO321" s="95"/>
      <c r="LFP321" s="99"/>
      <c r="LFQ321" s="95"/>
      <c r="LFR321" s="99"/>
      <c r="LFS321" s="95"/>
      <c r="LFT321" s="99"/>
      <c r="LFU321" s="95"/>
      <c r="LFV321" s="99"/>
      <c r="LFW321" s="95"/>
      <c r="LFX321" s="99"/>
      <c r="LFY321" s="95"/>
      <c r="LFZ321" s="99"/>
      <c r="LGA321" s="95"/>
      <c r="LGB321" s="99"/>
      <c r="LGC321" s="95"/>
      <c r="LGD321" s="99"/>
      <c r="LGE321" s="95"/>
      <c r="LGF321" s="99"/>
      <c r="LGG321" s="95"/>
      <c r="LGH321" s="99"/>
      <c r="LGI321" s="95"/>
      <c r="LGJ321" s="99"/>
      <c r="LGK321" s="95"/>
      <c r="LGL321" s="99"/>
      <c r="LGM321" s="95"/>
      <c r="LGN321" s="99"/>
      <c r="LGO321" s="95"/>
      <c r="LGP321" s="99"/>
      <c r="LGQ321" s="95"/>
      <c r="LGR321" s="99"/>
      <c r="LGS321" s="95"/>
      <c r="LGT321" s="99"/>
      <c r="LGU321" s="95"/>
      <c r="LGV321" s="99"/>
      <c r="LGW321" s="95"/>
      <c r="LGX321" s="99"/>
      <c r="LGY321" s="95"/>
      <c r="LGZ321" s="99"/>
      <c r="LHA321" s="95"/>
      <c r="LHB321" s="99"/>
      <c r="LHC321" s="95"/>
      <c r="LHD321" s="99"/>
      <c r="LHE321" s="95"/>
      <c r="LHF321" s="99"/>
      <c r="LHG321" s="95"/>
      <c r="LHH321" s="99"/>
      <c r="LHI321" s="95"/>
      <c r="LHJ321" s="99"/>
      <c r="LHK321" s="95"/>
      <c r="LHL321" s="99"/>
      <c r="LHM321" s="95"/>
      <c r="LHN321" s="99"/>
      <c r="LHO321" s="95"/>
      <c r="LHP321" s="99"/>
      <c r="LHQ321" s="95"/>
      <c r="LHR321" s="99"/>
      <c r="LHS321" s="95"/>
      <c r="LHT321" s="99"/>
      <c r="LHU321" s="95"/>
      <c r="LHV321" s="99"/>
      <c r="LHW321" s="95"/>
      <c r="LHX321" s="99"/>
      <c r="LHY321" s="95"/>
      <c r="LHZ321" s="99"/>
      <c r="LIA321" s="95"/>
      <c r="LIB321" s="99"/>
      <c r="LIC321" s="95"/>
      <c r="LID321" s="99"/>
      <c r="LIE321" s="95"/>
      <c r="LIF321" s="99"/>
      <c r="LIG321" s="95"/>
      <c r="LIH321" s="99"/>
      <c r="LII321" s="95"/>
      <c r="LIJ321" s="99"/>
      <c r="LIK321" s="95"/>
      <c r="LIL321" s="99"/>
      <c r="LIM321" s="95"/>
      <c r="LIN321" s="99"/>
      <c r="LIO321" s="95"/>
      <c r="LIP321" s="99"/>
      <c r="LIQ321" s="95"/>
      <c r="LIR321" s="99"/>
      <c r="LIS321" s="95"/>
      <c r="LIT321" s="99"/>
      <c r="LIU321" s="95"/>
      <c r="LIV321" s="99"/>
      <c r="LIW321" s="95"/>
      <c r="LIX321" s="99"/>
      <c r="LIY321" s="95"/>
      <c r="LIZ321" s="99"/>
      <c r="LJA321" s="95"/>
      <c r="LJB321" s="99"/>
      <c r="LJC321" s="95"/>
      <c r="LJD321" s="99"/>
      <c r="LJE321" s="95"/>
      <c r="LJF321" s="99"/>
      <c r="LJG321" s="95"/>
      <c r="LJH321" s="99"/>
      <c r="LJI321" s="95"/>
      <c r="LJJ321" s="99"/>
      <c r="LJK321" s="95"/>
      <c r="LJL321" s="99"/>
      <c r="LJM321" s="95"/>
      <c r="LJN321" s="99"/>
      <c r="LJO321" s="95"/>
      <c r="LJP321" s="99"/>
      <c r="LJQ321" s="95"/>
      <c r="LJR321" s="99"/>
      <c r="LJS321" s="95"/>
      <c r="LJT321" s="99"/>
      <c r="LJU321" s="95"/>
      <c r="LJV321" s="99"/>
      <c r="LJW321" s="95"/>
      <c r="LJX321" s="99"/>
      <c r="LJY321" s="95"/>
      <c r="LJZ321" s="99"/>
      <c r="LKA321" s="95"/>
      <c r="LKB321" s="99"/>
      <c r="LKC321" s="95"/>
      <c r="LKD321" s="99"/>
      <c r="LKE321" s="95"/>
      <c r="LKF321" s="99"/>
      <c r="LKG321" s="95"/>
      <c r="LKH321" s="99"/>
      <c r="LKI321" s="95"/>
      <c r="LKJ321" s="99"/>
      <c r="LKK321" s="95"/>
      <c r="LKL321" s="99"/>
      <c r="LKM321" s="95"/>
      <c r="LKN321" s="99"/>
      <c r="LKO321" s="95"/>
      <c r="LKP321" s="99"/>
      <c r="LKQ321" s="95"/>
      <c r="LKR321" s="99"/>
      <c r="LKS321" s="95"/>
      <c r="LKT321" s="99"/>
      <c r="LKU321" s="95"/>
      <c r="LKV321" s="99"/>
      <c r="LKW321" s="95"/>
      <c r="LKX321" s="99"/>
      <c r="LKY321" s="95"/>
      <c r="LKZ321" s="99"/>
      <c r="LLA321" s="95"/>
      <c r="LLB321" s="99"/>
      <c r="LLC321" s="95"/>
      <c r="LLD321" s="99"/>
      <c r="LLE321" s="95"/>
      <c r="LLF321" s="99"/>
      <c r="LLG321" s="95"/>
      <c r="LLH321" s="99"/>
      <c r="LLI321" s="95"/>
      <c r="LLJ321" s="99"/>
      <c r="LLK321" s="95"/>
      <c r="LLL321" s="99"/>
      <c r="LLM321" s="95"/>
      <c r="LLN321" s="99"/>
      <c r="LLO321" s="95"/>
      <c r="LLP321" s="99"/>
      <c r="LLQ321" s="95"/>
      <c r="LLR321" s="99"/>
      <c r="LLS321" s="95"/>
      <c r="LLT321" s="99"/>
      <c r="LLU321" s="95"/>
      <c r="LLV321" s="99"/>
      <c r="LLW321" s="95"/>
      <c r="LLX321" s="99"/>
      <c r="LLY321" s="95"/>
      <c r="LLZ321" s="99"/>
      <c r="LMA321" s="95"/>
      <c r="LMB321" s="99"/>
      <c r="LMC321" s="95"/>
      <c r="LMD321" s="99"/>
      <c r="LME321" s="95"/>
      <c r="LMF321" s="99"/>
      <c r="LMG321" s="95"/>
      <c r="LMH321" s="99"/>
      <c r="LMI321" s="95"/>
      <c r="LMJ321" s="99"/>
      <c r="LMK321" s="95"/>
      <c r="LML321" s="99"/>
      <c r="LMM321" s="95"/>
      <c r="LMN321" s="99"/>
      <c r="LMO321" s="95"/>
      <c r="LMP321" s="99"/>
      <c r="LMQ321" s="95"/>
      <c r="LMR321" s="99"/>
      <c r="LMS321" s="95"/>
      <c r="LMT321" s="99"/>
      <c r="LMU321" s="95"/>
      <c r="LMV321" s="99"/>
      <c r="LMW321" s="95"/>
      <c r="LMX321" s="99"/>
      <c r="LMY321" s="95"/>
      <c r="LMZ321" s="99"/>
      <c r="LNA321" s="95"/>
      <c r="LNB321" s="99"/>
      <c r="LNC321" s="95"/>
      <c r="LND321" s="99"/>
      <c r="LNE321" s="95"/>
      <c r="LNF321" s="99"/>
      <c r="LNG321" s="95"/>
      <c r="LNH321" s="99"/>
      <c r="LNI321" s="95"/>
      <c r="LNJ321" s="99"/>
      <c r="LNK321" s="95"/>
      <c r="LNL321" s="99"/>
      <c r="LNM321" s="95"/>
      <c r="LNN321" s="99"/>
      <c r="LNO321" s="95"/>
      <c r="LNP321" s="99"/>
      <c r="LNQ321" s="95"/>
      <c r="LNR321" s="99"/>
      <c r="LNS321" s="95"/>
      <c r="LNT321" s="99"/>
      <c r="LNU321" s="95"/>
      <c r="LNV321" s="99"/>
      <c r="LNW321" s="95"/>
      <c r="LNX321" s="99"/>
      <c r="LNY321" s="95"/>
      <c r="LNZ321" s="99"/>
      <c r="LOA321" s="95"/>
      <c r="LOB321" s="99"/>
      <c r="LOC321" s="95"/>
      <c r="LOD321" s="99"/>
      <c r="LOE321" s="95"/>
      <c r="LOF321" s="99"/>
      <c r="LOG321" s="95"/>
      <c r="LOH321" s="99"/>
      <c r="LOI321" s="95"/>
      <c r="LOJ321" s="99"/>
      <c r="LOK321" s="95"/>
      <c r="LOL321" s="99"/>
      <c r="LOM321" s="95"/>
      <c r="LON321" s="99"/>
      <c r="LOO321" s="95"/>
      <c r="LOP321" s="99"/>
      <c r="LOQ321" s="95"/>
      <c r="LOR321" s="99"/>
      <c r="LOS321" s="95"/>
      <c r="LOT321" s="99"/>
      <c r="LOU321" s="95"/>
      <c r="LOV321" s="99"/>
      <c r="LOW321" s="95"/>
      <c r="LOX321" s="99"/>
      <c r="LOY321" s="95"/>
      <c r="LOZ321" s="99"/>
      <c r="LPA321" s="95"/>
      <c r="LPB321" s="99"/>
      <c r="LPC321" s="95"/>
      <c r="LPD321" s="99"/>
      <c r="LPE321" s="95"/>
      <c r="LPF321" s="99"/>
      <c r="LPG321" s="95"/>
      <c r="LPH321" s="99"/>
      <c r="LPI321" s="95"/>
      <c r="LPJ321" s="99"/>
      <c r="LPK321" s="95"/>
      <c r="LPL321" s="99"/>
      <c r="LPM321" s="95"/>
      <c r="LPN321" s="99"/>
      <c r="LPO321" s="95"/>
      <c r="LPP321" s="99"/>
      <c r="LPQ321" s="95"/>
      <c r="LPR321" s="99"/>
      <c r="LPS321" s="95"/>
      <c r="LPT321" s="99"/>
      <c r="LPU321" s="95"/>
      <c r="LPV321" s="99"/>
      <c r="LPW321" s="95"/>
      <c r="LPX321" s="99"/>
      <c r="LPY321" s="95"/>
      <c r="LPZ321" s="99"/>
      <c r="LQA321" s="95"/>
      <c r="LQB321" s="99"/>
      <c r="LQC321" s="95"/>
      <c r="LQD321" s="99"/>
      <c r="LQE321" s="95"/>
      <c r="LQF321" s="99"/>
      <c r="LQG321" s="95"/>
      <c r="LQH321" s="99"/>
      <c r="LQI321" s="95"/>
      <c r="LQJ321" s="99"/>
      <c r="LQK321" s="95"/>
      <c r="LQL321" s="99"/>
      <c r="LQM321" s="95"/>
      <c r="LQN321" s="99"/>
      <c r="LQO321" s="95"/>
      <c r="LQP321" s="99"/>
      <c r="LQQ321" s="95"/>
      <c r="LQR321" s="99"/>
      <c r="LQS321" s="95"/>
      <c r="LQT321" s="99"/>
      <c r="LQU321" s="95"/>
      <c r="LQV321" s="99"/>
      <c r="LQW321" s="95"/>
      <c r="LQX321" s="99"/>
      <c r="LQY321" s="95"/>
      <c r="LQZ321" s="99"/>
      <c r="LRA321" s="95"/>
      <c r="LRB321" s="99"/>
      <c r="LRC321" s="95"/>
      <c r="LRD321" s="99"/>
      <c r="LRE321" s="95"/>
      <c r="LRF321" s="99"/>
      <c r="LRG321" s="95"/>
      <c r="LRH321" s="99"/>
      <c r="LRI321" s="95"/>
      <c r="LRJ321" s="99"/>
      <c r="LRK321" s="95"/>
      <c r="LRL321" s="99"/>
      <c r="LRM321" s="95"/>
      <c r="LRN321" s="99"/>
      <c r="LRO321" s="95"/>
      <c r="LRP321" s="99"/>
      <c r="LRQ321" s="95"/>
      <c r="LRR321" s="99"/>
      <c r="LRS321" s="95"/>
      <c r="LRT321" s="99"/>
      <c r="LRU321" s="95"/>
      <c r="LRV321" s="99"/>
      <c r="LRW321" s="95"/>
      <c r="LRX321" s="99"/>
      <c r="LRY321" s="95"/>
      <c r="LRZ321" s="99"/>
      <c r="LSA321" s="95"/>
      <c r="LSB321" s="99"/>
      <c r="LSC321" s="95"/>
      <c r="LSD321" s="99"/>
      <c r="LSE321" s="95"/>
      <c r="LSF321" s="99"/>
      <c r="LSG321" s="95"/>
      <c r="LSH321" s="99"/>
      <c r="LSI321" s="95"/>
      <c r="LSJ321" s="99"/>
      <c r="LSK321" s="95"/>
      <c r="LSL321" s="99"/>
      <c r="LSM321" s="95"/>
      <c r="LSN321" s="99"/>
      <c r="LSO321" s="95"/>
      <c r="LSP321" s="99"/>
      <c r="LSQ321" s="95"/>
      <c r="LSR321" s="99"/>
      <c r="LSS321" s="95"/>
      <c r="LST321" s="99"/>
      <c r="LSU321" s="95"/>
      <c r="LSV321" s="99"/>
      <c r="LSW321" s="95"/>
      <c r="LSX321" s="99"/>
      <c r="LSY321" s="95"/>
      <c r="LSZ321" s="99"/>
      <c r="LTA321" s="95"/>
      <c r="LTB321" s="99"/>
      <c r="LTC321" s="95"/>
      <c r="LTD321" s="99"/>
      <c r="LTE321" s="95"/>
      <c r="LTF321" s="99"/>
      <c r="LTG321" s="95"/>
      <c r="LTH321" s="99"/>
      <c r="LTI321" s="95"/>
      <c r="LTJ321" s="99"/>
      <c r="LTK321" s="95"/>
      <c r="LTL321" s="99"/>
      <c r="LTM321" s="95"/>
      <c r="LTN321" s="99"/>
      <c r="LTO321" s="95"/>
      <c r="LTP321" s="99"/>
      <c r="LTQ321" s="95"/>
      <c r="LTR321" s="99"/>
      <c r="LTS321" s="95"/>
      <c r="LTT321" s="99"/>
      <c r="LTU321" s="95"/>
      <c r="LTV321" s="99"/>
      <c r="LTW321" s="95"/>
      <c r="LTX321" s="99"/>
      <c r="LTY321" s="95"/>
      <c r="LTZ321" s="99"/>
      <c r="LUA321" s="95"/>
      <c r="LUB321" s="99"/>
      <c r="LUC321" s="95"/>
      <c r="LUD321" s="99"/>
      <c r="LUE321" s="95"/>
      <c r="LUF321" s="99"/>
      <c r="LUG321" s="95"/>
      <c r="LUH321" s="99"/>
      <c r="LUI321" s="95"/>
      <c r="LUJ321" s="99"/>
      <c r="LUK321" s="95"/>
      <c r="LUL321" s="99"/>
      <c r="LUM321" s="95"/>
      <c r="LUN321" s="99"/>
      <c r="LUO321" s="95"/>
      <c r="LUP321" s="99"/>
      <c r="LUQ321" s="95"/>
      <c r="LUR321" s="99"/>
      <c r="LUS321" s="95"/>
      <c r="LUT321" s="99"/>
      <c r="LUU321" s="95"/>
      <c r="LUV321" s="99"/>
      <c r="LUW321" s="95"/>
      <c r="LUX321" s="99"/>
      <c r="LUY321" s="95"/>
      <c r="LUZ321" s="99"/>
      <c r="LVA321" s="95"/>
      <c r="LVB321" s="99"/>
      <c r="LVC321" s="95"/>
      <c r="LVD321" s="99"/>
      <c r="LVE321" s="95"/>
      <c r="LVF321" s="99"/>
      <c r="LVG321" s="95"/>
      <c r="LVH321" s="99"/>
      <c r="LVI321" s="95"/>
      <c r="LVJ321" s="99"/>
      <c r="LVK321" s="95"/>
      <c r="LVL321" s="99"/>
      <c r="LVM321" s="95"/>
      <c r="LVN321" s="99"/>
      <c r="LVO321" s="95"/>
      <c r="LVP321" s="99"/>
      <c r="LVQ321" s="95"/>
      <c r="LVR321" s="99"/>
      <c r="LVS321" s="95"/>
      <c r="LVT321" s="99"/>
      <c r="LVU321" s="95"/>
      <c r="LVV321" s="99"/>
      <c r="LVW321" s="95"/>
      <c r="LVX321" s="99"/>
      <c r="LVY321" s="95"/>
      <c r="LVZ321" s="99"/>
      <c r="LWA321" s="95"/>
      <c r="LWB321" s="99"/>
      <c r="LWC321" s="95"/>
      <c r="LWD321" s="99"/>
      <c r="LWE321" s="95"/>
      <c r="LWF321" s="99"/>
      <c r="LWG321" s="95"/>
      <c r="LWH321" s="99"/>
      <c r="LWI321" s="95"/>
      <c r="LWJ321" s="99"/>
      <c r="LWK321" s="95"/>
      <c r="LWL321" s="99"/>
      <c r="LWM321" s="95"/>
      <c r="LWN321" s="99"/>
      <c r="LWO321" s="95"/>
      <c r="LWP321" s="99"/>
      <c r="LWQ321" s="95"/>
      <c r="LWR321" s="99"/>
      <c r="LWS321" s="95"/>
      <c r="LWT321" s="99"/>
      <c r="LWU321" s="95"/>
      <c r="LWV321" s="99"/>
      <c r="LWW321" s="95"/>
      <c r="LWX321" s="99"/>
      <c r="LWY321" s="95"/>
      <c r="LWZ321" s="99"/>
      <c r="LXA321" s="95"/>
      <c r="LXB321" s="99"/>
      <c r="LXC321" s="95"/>
      <c r="LXD321" s="99"/>
      <c r="LXE321" s="95"/>
      <c r="LXF321" s="99"/>
      <c r="LXG321" s="95"/>
      <c r="LXH321" s="99"/>
      <c r="LXI321" s="95"/>
      <c r="LXJ321" s="99"/>
      <c r="LXK321" s="95"/>
      <c r="LXL321" s="99"/>
      <c r="LXM321" s="95"/>
      <c r="LXN321" s="99"/>
      <c r="LXO321" s="95"/>
      <c r="LXP321" s="99"/>
      <c r="LXQ321" s="95"/>
      <c r="LXR321" s="99"/>
      <c r="LXS321" s="95"/>
      <c r="LXT321" s="99"/>
      <c r="LXU321" s="95"/>
      <c r="LXV321" s="99"/>
      <c r="LXW321" s="95"/>
      <c r="LXX321" s="99"/>
      <c r="LXY321" s="95"/>
      <c r="LXZ321" s="99"/>
      <c r="LYA321" s="95"/>
      <c r="LYB321" s="99"/>
      <c r="LYC321" s="95"/>
      <c r="LYD321" s="99"/>
      <c r="LYE321" s="95"/>
      <c r="LYF321" s="99"/>
      <c r="LYG321" s="95"/>
      <c r="LYH321" s="99"/>
      <c r="LYI321" s="95"/>
      <c r="LYJ321" s="99"/>
      <c r="LYK321" s="95"/>
      <c r="LYL321" s="99"/>
      <c r="LYM321" s="95"/>
      <c r="LYN321" s="99"/>
      <c r="LYO321" s="95"/>
      <c r="LYP321" s="99"/>
      <c r="LYQ321" s="95"/>
      <c r="LYR321" s="99"/>
      <c r="LYS321" s="95"/>
      <c r="LYT321" s="99"/>
      <c r="LYU321" s="95"/>
      <c r="LYV321" s="99"/>
      <c r="LYW321" s="95"/>
      <c r="LYX321" s="99"/>
      <c r="LYY321" s="95"/>
      <c r="LYZ321" s="99"/>
      <c r="LZA321" s="95"/>
      <c r="LZB321" s="99"/>
      <c r="LZC321" s="95"/>
      <c r="LZD321" s="99"/>
      <c r="LZE321" s="95"/>
      <c r="LZF321" s="99"/>
      <c r="LZG321" s="95"/>
      <c r="LZH321" s="99"/>
      <c r="LZI321" s="95"/>
      <c r="LZJ321" s="99"/>
      <c r="LZK321" s="95"/>
      <c r="LZL321" s="99"/>
      <c r="LZM321" s="95"/>
      <c r="LZN321" s="99"/>
      <c r="LZO321" s="95"/>
      <c r="LZP321" s="99"/>
      <c r="LZQ321" s="95"/>
      <c r="LZR321" s="99"/>
      <c r="LZS321" s="95"/>
      <c r="LZT321" s="99"/>
      <c r="LZU321" s="95"/>
      <c r="LZV321" s="99"/>
      <c r="LZW321" s="95"/>
      <c r="LZX321" s="99"/>
      <c r="LZY321" s="95"/>
      <c r="LZZ321" s="99"/>
      <c r="MAA321" s="95"/>
      <c r="MAB321" s="99"/>
      <c r="MAC321" s="95"/>
      <c r="MAD321" s="99"/>
      <c r="MAE321" s="95"/>
      <c r="MAF321" s="99"/>
      <c r="MAG321" s="95"/>
      <c r="MAH321" s="99"/>
      <c r="MAI321" s="95"/>
      <c r="MAJ321" s="99"/>
      <c r="MAK321" s="95"/>
      <c r="MAL321" s="99"/>
      <c r="MAM321" s="95"/>
      <c r="MAN321" s="99"/>
      <c r="MAO321" s="95"/>
      <c r="MAP321" s="99"/>
      <c r="MAQ321" s="95"/>
      <c r="MAR321" s="99"/>
      <c r="MAS321" s="95"/>
      <c r="MAT321" s="99"/>
      <c r="MAU321" s="95"/>
      <c r="MAV321" s="99"/>
      <c r="MAW321" s="95"/>
      <c r="MAX321" s="99"/>
      <c r="MAY321" s="95"/>
      <c r="MAZ321" s="99"/>
      <c r="MBA321" s="95"/>
      <c r="MBB321" s="99"/>
      <c r="MBC321" s="95"/>
      <c r="MBD321" s="99"/>
      <c r="MBE321" s="95"/>
      <c r="MBF321" s="99"/>
      <c r="MBG321" s="95"/>
      <c r="MBH321" s="99"/>
      <c r="MBI321" s="95"/>
      <c r="MBJ321" s="99"/>
      <c r="MBK321" s="95"/>
      <c r="MBL321" s="99"/>
      <c r="MBM321" s="95"/>
      <c r="MBN321" s="99"/>
      <c r="MBO321" s="95"/>
      <c r="MBP321" s="99"/>
      <c r="MBQ321" s="95"/>
      <c r="MBR321" s="99"/>
      <c r="MBS321" s="95"/>
      <c r="MBT321" s="99"/>
      <c r="MBU321" s="95"/>
      <c r="MBV321" s="99"/>
      <c r="MBW321" s="95"/>
      <c r="MBX321" s="99"/>
      <c r="MBY321" s="95"/>
      <c r="MBZ321" s="99"/>
      <c r="MCA321" s="95"/>
      <c r="MCB321" s="99"/>
      <c r="MCC321" s="95"/>
      <c r="MCD321" s="99"/>
      <c r="MCE321" s="95"/>
      <c r="MCF321" s="99"/>
      <c r="MCG321" s="95"/>
      <c r="MCH321" s="99"/>
      <c r="MCI321" s="95"/>
      <c r="MCJ321" s="99"/>
      <c r="MCK321" s="95"/>
      <c r="MCL321" s="99"/>
      <c r="MCM321" s="95"/>
      <c r="MCN321" s="99"/>
      <c r="MCO321" s="95"/>
      <c r="MCP321" s="99"/>
      <c r="MCQ321" s="95"/>
      <c r="MCR321" s="99"/>
      <c r="MCS321" s="95"/>
      <c r="MCT321" s="99"/>
      <c r="MCU321" s="95"/>
      <c r="MCV321" s="99"/>
      <c r="MCW321" s="95"/>
      <c r="MCX321" s="99"/>
      <c r="MCY321" s="95"/>
      <c r="MCZ321" s="99"/>
      <c r="MDA321" s="95"/>
      <c r="MDB321" s="99"/>
      <c r="MDC321" s="95"/>
      <c r="MDD321" s="99"/>
      <c r="MDE321" s="95"/>
      <c r="MDF321" s="99"/>
      <c r="MDG321" s="95"/>
      <c r="MDH321" s="99"/>
      <c r="MDI321" s="95"/>
      <c r="MDJ321" s="99"/>
      <c r="MDK321" s="95"/>
      <c r="MDL321" s="99"/>
      <c r="MDM321" s="95"/>
      <c r="MDN321" s="99"/>
      <c r="MDO321" s="95"/>
      <c r="MDP321" s="99"/>
      <c r="MDQ321" s="95"/>
      <c r="MDR321" s="99"/>
      <c r="MDS321" s="95"/>
      <c r="MDT321" s="99"/>
      <c r="MDU321" s="95"/>
      <c r="MDV321" s="99"/>
      <c r="MDW321" s="95"/>
      <c r="MDX321" s="99"/>
      <c r="MDY321" s="95"/>
      <c r="MDZ321" s="99"/>
      <c r="MEA321" s="95"/>
      <c r="MEB321" s="99"/>
      <c r="MEC321" s="95"/>
      <c r="MED321" s="99"/>
      <c r="MEE321" s="95"/>
      <c r="MEF321" s="99"/>
      <c r="MEG321" s="95"/>
      <c r="MEH321" s="99"/>
      <c r="MEI321" s="95"/>
      <c r="MEJ321" s="99"/>
      <c r="MEK321" s="95"/>
      <c r="MEL321" s="99"/>
      <c r="MEM321" s="95"/>
      <c r="MEN321" s="99"/>
      <c r="MEO321" s="95"/>
      <c r="MEP321" s="99"/>
      <c r="MEQ321" s="95"/>
      <c r="MER321" s="99"/>
      <c r="MES321" s="95"/>
      <c r="MET321" s="99"/>
      <c r="MEU321" s="95"/>
      <c r="MEV321" s="99"/>
      <c r="MEW321" s="95"/>
      <c r="MEX321" s="99"/>
      <c r="MEY321" s="95"/>
      <c r="MEZ321" s="99"/>
      <c r="MFA321" s="95"/>
      <c r="MFB321" s="99"/>
      <c r="MFC321" s="95"/>
      <c r="MFD321" s="99"/>
      <c r="MFE321" s="95"/>
      <c r="MFF321" s="99"/>
      <c r="MFG321" s="95"/>
      <c r="MFH321" s="99"/>
      <c r="MFI321" s="95"/>
      <c r="MFJ321" s="99"/>
      <c r="MFK321" s="95"/>
      <c r="MFL321" s="99"/>
      <c r="MFM321" s="95"/>
      <c r="MFN321" s="99"/>
      <c r="MFO321" s="95"/>
      <c r="MFP321" s="99"/>
      <c r="MFQ321" s="95"/>
      <c r="MFR321" s="99"/>
      <c r="MFS321" s="95"/>
      <c r="MFT321" s="99"/>
      <c r="MFU321" s="95"/>
      <c r="MFV321" s="99"/>
      <c r="MFW321" s="95"/>
      <c r="MFX321" s="99"/>
      <c r="MFY321" s="95"/>
      <c r="MFZ321" s="99"/>
      <c r="MGA321" s="95"/>
      <c r="MGB321" s="99"/>
      <c r="MGC321" s="95"/>
      <c r="MGD321" s="99"/>
      <c r="MGE321" s="95"/>
      <c r="MGF321" s="99"/>
      <c r="MGG321" s="95"/>
      <c r="MGH321" s="99"/>
      <c r="MGI321" s="95"/>
      <c r="MGJ321" s="99"/>
      <c r="MGK321" s="95"/>
      <c r="MGL321" s="99"/>
      <c r="MGM321" s="95"/>
      <c r="MGN321" s="99"/>
      <c r="MGO321" s="95"/>
      <c r="MGP321" s="99"/>
      <c r="MGQ321" s="95"/>
      <c r="MGR321" s="99"/>
      <c r="MGS321" s="95"/>
      <c r="MGT321" s="99"/>
      <c r="MGU321" s="95"/>
      <c r="MGV321" s="99"/>
      <c r="MGW321" s="95"/>
      <c r="MGX321" s="99"/>
      <c r="MGY321" s="95"/>
      <c r="MGZ321" s="99"/>
      <c r="MHA321" s="95"/>
      <c r="MHB321" s="99"/>
      <c r="MHC321" s="95"/>
      <c r="MHD321" s="99"/>
      <c r="MHE321" s="95"/>
      <c r="MHF321" s="99"/>
      <c r="MHG321" s="95"/>
      <c r="MHH321" s="99"/>
      <c r="MHI321" s="95"/>
      <c r="MHJ321" s="99"/>
      <c r="MHK321" s="95"/>
      <c r="MHL321" s="99"/>
      <c r="MHM321" s="95"/>
      <c r="MHN321" s="99"/>
      <c r="MHO321" s="95"/>
      <c r="MHP321" s="99"/>
      <c r="MHQ321" s="95"/>
      <c r="MHR321" s="99"/>
      <c r="MHS321" s="95"/>
      <c r="MHT321" s="99"/>
      <c r="MHU321" s="95"/>
      <c r="MHV321" s="99"/>
      <c r="MHW321" s="95"/>
      <c r="MHX321" s="99"/>
      <c r="MHY321" s="95"/>
      <c r="MHZ321" s="99"/>
      <c r="MIA321" s="95"/>
      <c r="MIB321" s="99"/>
      <c r="MIC321" s="95"/>
      <c r="MID321" s="99"/>
      <c r="MIE321" s="95"/>
      <c r="MIF321" s="99"/>
      <c r="MIG321" s="95"/>
      <c r="MIH321" s="99"/>
      <c r="MII321" s="95"/>
      <c r="MIJ321" s="99"/>
      <c r="MIK321" s="95"/>
      <c r="MIL321" s="99"/>
      <c r="MIM321" s="95"/>
      <c r="MIN321" s="99"/>
      <c r="MIO321" s="95"/>
      <c r="MIP321" s="99"/>
      <c r="MIQ321" s="95"/>
      <c r="MIR321" s="99"/>
      <c r="MIS321" s="95"/>
      <c r="MIT321" s="99"/>
      <c r="MIU321" s="95"/>
      <c r="MIV321" s="99"/>
      <c r="MIW321" s="95"/>
      <c r="MIX321" s="99"/>
      <c r="MIY321" s="95"/>
      <c r="MIZ321" s="99"/>
      <c r="MJA321" s="95"/>
      <c r="MJB321" s="99"/>
      <c r="MJC321" s="95"/>
      <c r="MJD321" s="99"/>
      <c r="MJE321" s="95"/>
      <c r="MJF321" s="99"/>
      <c r="MJG321" s="95"/>
      <c r="MJH321" s="99"/>
      <c r="MJI321" s="95"/>
      <c r="MJJ321" s="99"/>
      <c r="MJK321" s="95"/>
      <c r="MJL321" s="99"/>
      <c r="MJM321" s="95"/>
      <c r="MJN321" s="99"/>
      <c r="MJO321" s="95"/>
      <c r="MJP321" s="99"/>
      <c r="MJQ321" s="95"/>
      <c r="MJR321" s="99"/>
      <c r="MJS321" s="95"/>
      <c r="MJT321" s="99"/>
      <c r="MJU321" s="95"/>
      <c r="MJV321" s="99"/>
      <c r="MJW321" s="95"/>
      <c r="MJX321" s="99"/>
      <c r="MJY321" s="95"/>
      <c r="MJZ321" s="99"/>
      <c r="MKA321" s="95"/>
      <c r="MKB321" s="99"/>
      <c r="MKC321" s="95"/>
      <c r="MKD321" s="99"/>
      <c r="MKE321" s="95"/>
      <c r="MKF321" s="99"/>
      <c r="MKG321" s="95"/>
      <c r="MKH321" s="99"/>
      <c r="MKI321" s="95"/>
      <c r="MKJ321" s="99"/>
      <c r="MKK321" s="95"/>
      <c r="MKL321" s="99"/>
      <c r="MKM321" s="95"/>
      <c r="MKN321" s="99"/>
      <c r="MKO321" s="95"/>
      <c r="MKP321" s="99"/>
      <c r="MKQ321" s="95"/>
      <c r="MKR321" s="99"/>
      <c r="MKS321" s="95"/>
      <c r="MKT321" s="99"/>
      <c r="MKU321" s="95"/>
      <c r="MKV321" s="99"/>
      <c r="MKW321" s="95"/>
      <c r="MKX321" s="99"/>
      <c r="MKY321" s="95"/>
      <c r="MKZ321" s="99"/>
      <c r="MLA321" s="95"/>
      <c r="MLB321" s="99"/>
      <c r="MLC321" s="95"/>
      <c r="MLD321" s="99"/>
      <c r="MLE321" s="95"/>
      <c r="MLF321" s="99"/>
      <c r="MLG321" s="95"/>
      <c r="MLH321" s="99"/>
      <c r="MLI321" s="95"/>
      <c r="MLJ321" s="99"/>
      <c r="MLK321" s="95"/>
      <c r="MLL321" s="99"/>
      <c r="MLM321" s="95"/>
      <c r="MLN321" s="99"/>
      <c r="MLO321" s="95"/>
      <c r="MLP321" s="99"/>
      <c r="MLQ321" s="95"/>
      <c r="MLR321" s="99"/>
      <c r="MLS321" s="95"/>
      <c r="MLT321" s="99"/>
      <c r="MLU321" s="95"/>
      <c r="MLV321" s="99"/>
      <c r="MLW321" s="95"/>
      <c r="MLX321" s="99"/>
      <c r="MLY321" s="95"/>
      <c r="MLZ321" s="99"/>
      <c r="MMA321" s="95"/>
      <c r="MMB321" s="99"/>
      <c r="MMC321" s="95"/>
      <c r="MMD321" s="99"/>
      <c r="MME321" s="95"/>
      <c r="MMF321" s="99"/>
      <c r="MMG321" s="95"/>
      <c r="MMH321" s="99"/>
      <c r="MMI321" s="95"/>
      <c r="MMJ321" s="99"/>
      <c r="MMK321" s="95"/>
      <c r="MML321" s="99"/>
      <c r="MMM321" s="95"/>
      <c r="MMN321" s="99"/>
      <c r="MMO321" s="95"/>
      <c r="MMP321" s="99"/>
      <c r="MMQ321" s="95"/>
      <c r="MMR321" s="99"/>
      <c r="MMS321" s="95"/>
      <c r="MMT321" s="99"/>
      <c r="MMU321" s="95"/>
      <c r="MMV321" s="99"/>
      <c r="MMW321" s="95"/>
      <c r="MMX321" s="99"/>
      <c r="MMY321" s="95"/>
      <c r="MMZ321" s="99"/>
      <c r="MNA321" s="95"/>
      <c r="MNB321" s="99"/>
      <c r="MNC321" s="95"/>
      <c r="MND321" s="99"/>
      <c r="MNE321" s="95"/>
      <c r="MNF321" s="99"/>
      <c r="MNG321" s="95"/>
      <c r="MNH321" s="99"/>
      <c r="MNI321" s="95"/>
      <c r="MNJ321" s="99"/>
      <c r="MNK321" s="95"/>
      <c r="MNL321" s="99"/>
      <c r="MNM321" s="95"/>
      <c r="MNN321" s="99"/>
      <c r="MNO321" s="95"/>
      <c r="MNP321" s="99"/>
      <c r="MNQ321" s="95"/>
      <c r="MNR321" s="99"/>
      <c r="MNS321" s="95"/>
      <c r="MNT321" s="99"/>
      <c r="MNU321" s="95"/>
      <c r="MNV321" s="99"/>
      <c r="MNW321" s="95"/>
      <c r="MNX321" s="99"/>
      <c r="MNY321" s="95"/>
      <c r="MNZ321" s="99"/>
      <c r="MOA321" s="95"/>
      <c r="MOB321" s="99"/>
      <c r="MOC321" s="95"/>
      <c r="MOD321" s="99"/>
      <c r="MOE321" s="95"/>
      <c r="MOF321" s="99"/>
      <c r="MOG321" s="95"/>
      <c r="MOH321" s="99"/>
      <c r="MOI321" s="95"/>
      <c r="MOJ321" s="99"/>
      <c r="MOK321" s="95"/>
      <c r="MOL321" s="99"/>
      <c r="MOM321" s="95"/>
      <c r="MON321" s="99"/>
      <c r="MOO321" s="95"/>
      <c r="MOP321" s="99"/>
      <c r="MOQ321" s="95"/>
      <c r="MOR321" s="99"/>
      <c r="MOS321" s="95"/>
      <c r="MOT321" s="99"/>
      <c r="MOU321" s="95"/>
      <c r="MOV321" s="99"/>
      <c r="MOW321" s="95"/>
      <c r="MOX321" s="99"/>
      <c r="MOY321" s="95"/>
      <c r="MOZ321" s="99"/>
      <c r="MPA321" s="95"/>
      <c r="MPB321" s="99"/>
      <c r="MPC321" s="95"/>
      <c r="MPD321" s="99"/>
      <c r="MPE321" s="95"/>
      <c r="MPF321" s="99"/>
      <c r="MPG321" s="95"/>
      <c r="MPH321" s="99"/>
      <c r="MPI321" s="95"/>
      <c r="MPJ321" s="99"/>
      <c r="MPK321" s="95"/>
      <c r="MPL321" s="99"/>
      <c r="MPM321" s="95"/>
      <c r="MPN321" s="99"/>
      <c r="MPO321" s="95"/>
      <c r="MPP321" s="99"/>
      <c r="MPQ321" s="95"/>
      <c r="MPR321" s="99"/>
      <c r="MPS321" s="95"/>
      <c r="MPT321" s="99"/>
      <c r="MPU321" s="95"/>
      <c r="MPV321" s="99"/>
      <c r="MPW321" s="95"/>
      <c r="MPX321" s="99"/>
      <c r="MPY321" s="95"/>
      <c r="MPZ321" s="99"/>
      <c r="MQA321" s="95"/>
      <c r="MQB321" s="99"/>
      <c r="MQC321" s="95"/>
      <c r="MQD321" s="99"/>
      <c r="MQE321" s="95"/>
      <c r="MQF321" s="99"/>
      <c r="MQG321" s="95"/>
      <c r="MQH321" s="99"/>
      <c r="MQI321" s="95"/>
      <c r="MQJ321" s="99"/>
      <c r="MQK321" s="95"/>
      <c r="MQL321" s="99"/>
      <c r="MQM321" s="95"/>
      <c r="MQN321" s="99"/>
      <c r="MQO321" s="95"/>
      <c r="MQP321" s="99"/>
      <c r="MQQ321" s="95"/>
      <c r="MQR321" s="99"/>
      <c r="MQS321" s="95"/>
      <c r="MQT321" s="99"/>
      <c r="MQU321" s="95"/>
      <c r="MQV321" s="99"/>
      <c r="MQW321" s="95"/>
      <c r="MQX321" s="99"/>
      <c r="MQY321" s="95"/>
      <c r="MQZ321" s="99"/>
      <c r="MRA321" s="95"/>
      <c r="MRB321" s="99"/>
      <c r="MRC321" s="95"/>
      <c r="MRD321" s="99"/>
      <c r="MRE321" s="95"/>
      <c r="MRF321" s="99"/>
      <c r="MRG321" s="95"/>
      <c r="MRH321" s="99"/>
      <c r="MRI321" s="95"/>
      <c r="MRJ321" s="99"/>
      <c r="MRK321" s="95"/>
      <c r="MRL321" s="99"/>
      <c r="MRM321" s="95"/>
      <c r="MRN321" s="99"/>
      <c r="MRO321" s="95"/>
      <c r="MRP321" s="99"/>
      <c r="MRQ321" s="95"/>
      <c r="MRR321" s="99"/>
      <c r="MRS321" s="95"/>
      <c r="MRT321" s="99"/>
      <c r="MRU321" s="95"/>
      <c r="MRV321" s="99"/>
      <c r="MRW321" s="95"/>
      <c r="MRX321" s="99"/>
      <c r="MRY321" s="95"/>
      <c r="MRZ321" s="99"/>
      <c r="MSA321" s="95"/>
      <c r="MSB321" s="99"/>
      <c r="MSC321" s="95"/>
      <c r="MSD321" s="99"/>
      <c r="MSE321" s="95"/>
      <c r="MSF321" s="99"/>
      <c r="MSG321" s="95"/>
      <c r="MSH321" s="99"/>
      <c r="MSI321" s="95"/>
      <c r="MSJ321" s="99"/>
      <c r="MSK321" s="95"/>
      <c r="MSL321" s="99"/>
      <c r="MSM321" s="95"/>
      <c r="MSN321" s="99"/>
      <c r="MSO321" s="95"/>
      <c r="MSP321" s="99"/>
      <c r="MSQ321" s="95"/>
      <c r="MSR321" s="99"/>
      <c r="MSS321" s="95"/>
      <c r="MST321" s="99"/>
      <c r="MSU321" s="95"/>
      <c r="MSV321" s="99"/>
      <c r="MSW321" s="95"/>
      <c r="MSX321" s="99"/>
      <c r="MSY321" s="95"/>
      <c r="MSZ321" s="99"/>
      <c r="MTA321" s="95"/>
      <c r="MTB321" s="99"/>
      <c r="MTC321" s="95"/>
      <c r="MTD321" s="99"/>
      <c r="MTE321" s="95"/>
      <c r="MTF321" s="99"/>
      <c r="MTG321" s="95"/>
      <c r="MTH321" s="99"/>
      <c r="MTI321" s="95"/>
      <c r="MTJ321" s="99"/>
      <c r="MTK321" s="95"/>
      <c r="MTL321" s="99"/>
      <c r="MTM321" s="95"/>
      <c r="MTN321" s="99"/>
      <c r="MTO321" s="95"/>
      <c r="MTP321" s="99"/>
      <c r="MTQ321" s="95"/>
      <c r="MTR321" s="99"/>
      <c r="MTS321" s="95"/>
      <c r="MTT321" s="99"/>
      <c r="MTU321" s="95"/>
      <c r="MTV321" s="99"/>
      <c r="MTW321" s="95"/>
      <c r="MTX321" s="99"/>
      <c r="MTY321" s="95"/>
      <c r="MTZ321" s="99"/>
      <c r="MUA321" s="95"/>
      <c r="MUB321" s="99"/>
      <c r="MUC321" s="95"/>
      <c r="MUD321" s="99"/>
      <c r="MUE321" s="95"/>
      <c r="MUF321" s="99"/>
      <c r="MUG321" s="95"/>
      <c r="MUH321" s="99"/>
      <c r="MUI321" s="95"/>
      <c r="MUJ321" s="99"/>
      <c r="MUK321" s="95"/>
      <c r="MUL321" s="99"/>
      <c r="MUM321" s="95"/>
      <c r="MUN321" s="99"/>
      <c r="MUO321" s="95"/>
      <c r="MUP321" s="99"/>
      <c r="MUQ321" s="95"/>
      <c r="MUR321" s="99"/>
      <c r="MUS321" s="95"/>
      <c r="MUT321" s="99"/>
      <c r="MUU321" s="95"/>
      <c r="MUV321" s="99"/>
      <c r="MUW321" s="95"/>
      <c r="MUX321" s="99"/>
      <c r="MUY321" s="95"/>
      <c r="MUZ321" s="99"/>
      <c r="MVA321" s="95"/>
      <c r="MVB321" s="99"/>
      <c r="MVC321" s="95"/>
      <c r="MVD321" s="99"/>
      <c r="MVE321" s="95"/>
      <c r="MVF321" s="99"/>
      <c r="MVG321" s="95"/>
      <c r="MVH321" s="99"/>
      <c r="MVI321" s="95"/>
      <c r="MVJ321" s="99"/>
      <c r="MVK321" s="95"/>
      <c r="MVL321" s="99"/>
      <c r="MVM321" s="95"/>
      <c r="MVN321" s="99"/>
      <c r="MVO321" s="95"/>
      <c r="MVP321" s="99"/>
      <c r="MVQ321" s="95"/>
      <c r="MVR321" s="99"/>
      <c r="MVS321" s="95"/>
      <c r="MVT321" s="99"/>
      <c r="MVU321" s="95"/>
      <c r="MVV321" s="99"/>
      <c r="MVW321" s="95"/>
      <c r="MVX321" s="99"/>
      <c r="MVY321" s="95"/>
      <c r="MVZ321" s="99"/>
      <c r="MWA321" s="95"/>
      <c r="MWB321" s="99"/>
      <c r="MWC321" s="95"/>
      <c r="MWD321" s="99"/>
      <c r="MWE321" s="95"/>
      <c r="MWF321" s="99"/>
      <c r="MWG321" s="95"/>
      <c r="MWH321" s="99"/>
      <c r="MWI321" s="95"/>
      <c r="MWJ321" s="99"/>
      <c r="MWK321" s="95"/>
      <c r="MWL321" s="99"/>
      <c r="MWM321" s="95"/>
      <c r="MWN321" s="99"/>
      <c r="MWO321" s="95"/>
      <c r="MWP321" s="99"/>
      <c r="MWQ321" s="95"/>
      <c r="MWR321" s="99"/>
      <c r="MWS321" s="95"/>
      <c r="MWT321" s="99"/>
      <c r="MWU321" s="95"/>
      <c r="MWV321" s="99"/>
      <c r="MWW321" s="95"/>
      <c r="MWX321" s="99"/>
      <c r="MWY321" s="95"/>
      <c r="MWZ321" s="99"/>
      <c r="MXA321" s="95"/>
      <c r="MXB321" s="99"/>
      <c r="MXC321" s="95"/>
      <c r="MXD321" s="99"/>
      <c r="MXE321" s="95"/>
      <c r="MXF321" s="99"/>
      <c r="MXG321" s="95"/>
      <c r="MXH321" s="99"/>
      <c r="MXI321" s="95"/>
      <c r="MXJ321" s="99"/>
      <c r="MXK321" s="95"/>
      <c r="MXL321" s="99"/>
      <c r="MXM321" s="95"/>
      <c r="MXN321" s="99"/>
      <c r="MXO321" s="95"/>
      <c r="MXP321" s="99"/>
      <c r="MXQ321" s="95"/>
      <c r="MXR321" s="99"/>
      <c r="MXS321" s="95"/>
      <c r="MXT321" s="99"/>
      <c r="MXU321" s="95"/>
      <c r="MXV321" s="99"/>
      <c r="MXW321" s="95"/>
      <c r="MXX321" s="99"/>
      <c r="MXY321" s="95"/>
      <c r="MXZ321" s="99"/>
      <c r="MYA321" s="95"/>
      <c r="MYB321" s="99"/>
      <c r="MYC321" s="95"/>
      <c r="MYD321" s="99"/>
      <c r="MYE321" s="95"/>
      <c r="MYF321" s="99"/>
      <c r="MYG321" s="95"/>
      <c r="MYH321" s="99"/>
      <c r="MYI321" s="95"/>
      <c r="MYJ321" s="99"/>
      <c r="MYK321" s="95"/>
      <c r="MYL321" s="99"/>
      <c r="MYM321" s="95"/>
      <c r="MYN321" s="99"/>
      <c r="MYO321" s="95"/>
      <c r="MYP321" s="99"/>
      <c r="MYQ321" s="95"/>
      <c r="MYR321" s="99"/>
      <c r="MYS321" s="95"/>
      <c r="MYT321" s="99"/>
      <c r="MYU321" s="95"/>
      <c r="MYV321" s="99"/>
      <c r="MYW321" s="95"/>
      <c r="MYX321" s="99"/>
      <c r="MYY321" s="95"/>
      <c r="MYZ321" s="99"/>
      <c r="MZA321" s="95"/>
      <c r="MZB321" s="99"/>
      <c r="MZC321" s="95"/>
      <c r="MZD321" s="99"/>
      <c r="MZE321" s="95"/>
      <c r="MZF321" s="99"/>
      <c r="MZG321" s="95"/>
      <c r="MZH321" s="99"/>
      <c r="MZI321" s="95"/>
      <c r="MZJ321" s="99"/>
      <c r="MZK321" s="95"/>
      <c r="MZL321" s="99"/>
      <c r="MZM321" s="95"/>
      <c r="MZN321" s="99"/>
      <c r="MZO321" s="95"/>
      <c r="MZP321" s="99"/>
      <c r="MZQ321" s="95"/>
      <c r="MZR321" s="99"/>
      <c r="MZS321" s="95"/>
      <c r="MZT321" s="99"/>
      <c r="MZU321" s="95"/>
      <c r="MZV321" s="99"/>
      <c r="MZW321" s="95"/>
      <c r="MZX321" s="99"/>
      <c r="MZY321" s="95"/>
      <c r="MZZ321" s="99"/>
      <c r="NAA321" s="95"/>
      <c r="NAB321" s="99"/>
      <c r="NAC321" s="95"/>
      <c r="NAD321" s="99"/>
      <c r="NAE321" s="95"/>
      <c r="NAF321" s="99"/>
      <c r="NAG321" s="95"/>
      <c r="NAH321" s="99"/>
      <c r="NAI321" s="95"/>
      <c r="NAJ321" s="99"/>
      <c r="NAK321" s="95"/>
      <c r="NAL321" s="99"/>
      <c r="NAM321" s="95"/>
      <c r="NAN321" s="99"/>
      <c r="NAO321" s="95"/>
      <c r="NAP321" s="99"/>
      <c r="NAQ321" s="95"/>
      <c r="NAR321" s="99"/>
      <c r="NAS321" s="95"/>
      <c r="NAT321" s="99"/>
      <c r="NAU321" s="95"/>
      <c r="NAV321" s="99"/>
      <c r="NAW321" s="95"/>
      <c r="NAX321" s="99"/>
      <c r="NAY321" s="95"/>
      <c r="NAZ321" s="99"/>
      <c r="NBA321" s="95"/>
      <c r="NBB321" s="99"/>
      <c r="NBC321" s="95"/>
      <c r="NBD321" s="99"/>
      <c r="NBE321" s="95"/>
      <c r="NBF321" s="99"/>
      <c r="NBG321" s="95"/>
      <c r="NBH321" s="99"/>
      <c r="NBI321" s="95"/>
      <c r="NBJ321" s="99"/>
      <c r="NBK321" s="95"/>
      <c r="NBL321" s="99"/>
      <c r="NBM321" s="95"/>
      <c r="NBN321" s="99"/>
      <c r="NBO321" s="95"/>
      <c r="NBP321" s="99"/>
      <c r="NBQ321" s="95"/>
      <c r="NBR321" s="99"/>
      <c r="NBS321" s="95"/>
      <c r="NBT321" s="99"/>
      <c r="NBU321" s="95"/>
      <c r="NBV321" s="99"/>
      <c r="NBW321" s="95"/>
      <c r="NBX321" s="99"/>
      <c r="NBY321" s="95"/>
      <c r="NBZ321" s="99"/>
      <c r="NCA321" s="95"/>
      <c r="NCB321" s="99"/>
      <c r="NCC321" s="95"/>
      <c r="NCD321" s="99"/>
      <c r="NCE321" s="95"/>
      <c r="NCF321" s="99"/>
      <c r="NCG321" s="95"/>
      <c r="NCH321" s="99"/>
      <c r="NCI321" s="95"/>
      <c r="NCJ321" s="99"/>
      <c r="NCK321" s="95"/>
      <c r="NCL321" s="99"/>
      <c r="NCM321" s="95"/>
      <c r="NCN321" s="99"/>
      <c r="NCO321" s="95"/>
      <c r="NCP321" s="99"/>
      <c r="NCQ321" s="95"/>
      <c r="NCR321" s="99"/>
      <c r="NCS321" s="95"/>
      <c r="NCT321" s="99"/>
      <c r="NCU321" s="95"/>
      <c r="NCV321" s="99"/>
      <c r="NCW321" s="95"/>
      <c r="NCX321" s="99"/>
      <c r="NCY321" s="95"/>
      <c r="NCZ321" s="99"/>
      <c r="NDA321" s="95"/>
      <c r="NDB321" s="99"/>
      <c r="NDC321" s="95"/>
      <c r="NDD321" s="99"/>
      <c r="NDE321" s="95"/>
      <c r="NDF321" s="99"/>
      <c r="NDG321" s="95"/>
      <c r="NDH321" s="99"/>
      <c r="NDI321" s="95"/>
      <c r="NDJ321" s="99"/>
      <c r="NDK321" s="95"/>
      <c r="NDL321" s="99"/>
      <c r="NDM321" s="95"/>
      <c r="NDN321" s="99"/>
      <c r="NDO321" s="95"/>
      <c r="NDP321" s="99"/>
      <c r="NDQ321" s="95"/>
      <c r="NDR321" s="99"/>
      <c r="NDS321" s="95"/>
      <c r="NDT321" s="99"/>
      <c r="NDU321" s="95"/>
      <c r="NDV321" s="99"/>
      <c r="NDW321" s="95"/>
      <c r="NDX321" s="99"/>
      <c r="NDY321" s="95"/>
      <c r="NDZ321" s="99"/>
      <c r="NEA321" s="95"/>
      <c r="NEB321" s="99"/>
      <c r="NEC321" s="95"/>
      <c r="NED321" s="99"/>
      <c r="NEE321" s="95"/>
      <c r="NEF321" s="99"/>
      <c r="NEG321" s="95"/>
      <c r="NEH321" s="99"/>
      <c r="NEI321" s="95"/>
      <c r="NEJ321" s="99"/>
      <c r="NEK321" s="95"/>
      <c r="NEL321" s="99"/>
      <c r="NEM321" s="95"/>
      <c r="NEN321" s="99"/>
      <c r="NEO321" s="95"/>
      <c r="NEP321" s="99"/>
      <c r="NEQ321" s="95"/>
      <c r="NER321" s="99"/>
      <c r="NES321" s="95"/>
      <c r="NET321" s="99"/>
      <c r="NEU321" s="95"/>
      <c r="NEV321" s="99"/>
      <c r="NEW321" s="95"/>
      <c r="NEX321" s="99"/>
      <c r="NEY321" s="95"/>
      <c r="NEZ321" s="99"/>
      <c r="NFA321" s="95"/>
      <c r="NFB321" s="99"/>
      <c r="NFC321" s="95"/>
      <c r="NFD321" s="99"/>
      <c r="NFE321" s="95"/>
      <c r="NFF321" s="99"/>
      <c r="NFG321" s="95"/>
      <c r="NFH321" s="99"/>
      <c r="NFI321" s="95"/>
      <c r="NFJ321" s="99"/>
      <c r="NFK321" s="95"/>
      <c r="NFL321" s="99"/>
      <c r="NFM321" s="95"/>
      <c r="NFN321" s="99"/>
      <c r="NFO321" s="95"/>
      <c r="NFP321" s="99"/>
      <c r="NFQ321" s="95"/>
      <c r="NFR321" s="99"/>
      <c r="NFS321" s="95"/>
      <c r="NFT321" s="99"/>
      <c r="NFU321" s="95"/>
      <c r="NFV321" s="99"/>
      <c r="NFW321" s="95"/>
      <c r="NFX321" s="99"/>
      <c r="NFY321" s="95"/>
      <c r="NFZ321" s="99"/>
      <c r="NGA321" s="95"/>
      <c r="NGB321" s="99"/>
      <c r="NGC321" s="95"/>
      <c r="NGD321" s="99"/>
      <c r="NGE321" s="95"/>
      <c r="NGF321" s="99"/>
      <c r="NGG321" s="95"/>
      <c r="NGH321" s="99"/>
      <c r="NGI321" s="95"/>
      <c r="NGJ321" s="99"/>
      <c r="NGK321" s="95"/>
      <c r="NGL321" s="99"/>
      <c r="NGM321" s="95"/>
      <c r="NGN321" s="99"/>
      <c r="NGO321" s="95"/>
      <c r="NGP321" s="99"/>
      <c r="NGQ321" s="95"/>
      <c r="NGR321" s="99"/>
      <c r="NGS321" s="95"/>
      <c r="NGT321" s="99"/>
      <c r="NGU321" s="95"/>
      <c r="NGV321" s="99"/>
      <c r="NGW321" s="95"/>
      <c r="NGX321" s="99"/>
      <c r="NGY321" s="95"/>
      <c r="NGZ321" s="99"/>
      <c r="NHA321" s="95"/>
      <c r="NHB321" s="99"/>
      <c r="NHC321" s="95"/>
      <c r="NHD321" s="99"/>
      <c r="NHE321" s="95"/>
      <c r="NHF321" s="99"/>
      <c r="NHG321" s="95"/>
      <c r="NHH321" s="99"/>
      <c r="NHI321" s="95"/>
      <c r="NHJ321" s="99"/>
      <c r="NHK321" s="95"/>
      <c r="NHL321" s="99"/>
      <c r="NHM321" s="95"/>
      <c r="NHN321" s="99"/>
      <c r="NHO321" s="95"/>
      <c r="NHP321" s="99"/>
      <c r="NHQ321" s="95"/>
      <c r="NHR321" s="99"/>
      <c r="NHS321" s="95"/>
      <c r="NHT321" s="99"/>
      <c r="NHU321" s="95"/>
      <c r="NHV321" s="99"/>
      <c r="NHW321" s="95"/>
      <c r="NHX321" s="99"/>
      <c r="NHY321" s="95"/>
      <c r="NHZ321" s="99"/>
      <c r="NIA321" s="95"/>
      <c r="NIB321" s="99"/>
      <c r="NIC321" s="95"/>
      <c r="NID321" s="99"/>
      <c r="NIE321" s="95"/>
      <c r="NIF321" s="99"/>
      <c r="NIG321" s="95"/>
      <c r="NIH321" s="99"/>
      <c r="NII321" s="95"/>
      <c r="NIJ321" s="99"/>
      <c r="NIK321" s="95"/>
      <c r="NIL321" s="99"/>
      <c r="NIM321" s="95"/>
      <c r="NIN321" s="99"/>
      <c r="NIO321" s="95"/>
      <c r="NIP321" s="99"/>
      <c r="NIQ321" s="95"/>
      <c r="NIR321" s="99"/>
      <c r="NIS321" s="95"/>
      <c r="NIT321" s="99"/>
      <c r="NIU321" s="95"/>
      <c r="NIV321" s="99"/>
      <c r="NIW321" s="95"/>
      <c r="NIX321" s="99"/>
      <c r="NIY321" s="95"/>
      <c r="NIZ321" s="99"/>
      <c r="NJA321" s="95"/>
      <c r="NJB321" s="99"/>
      <c r="NJC321" s="95"/>
      <c r="NJD321" s="99"/>
      <c r="NJE321" s="95"/>
      <c r="NJF321" s="99"/>
      <c r="NJG321" s="95"/>
      <c r="NJH321" s="99"/>
      <c r="NJI321" s="95"/>
      <c r="NJJ321" s="99"/>
      <c r="NJK321" s="95"/>
      <c r="NJL321" s="99"/>
      <c r="NJM321" s="95"/>
      <c r="NJN321" s="99"/>
      <c r="NJO321" s="95"/>
      <c r="NJP321" s="99"/>
      <c r="NJQ321" s="95"/>
      <c r="NJR321" s="99"/>
      <c r="NJS321" s="95"/>
      <c r="NJT321" s="99"/>
      <c r="NJU321" s="95"/>
      <c r="NJV321" s="99"/>
      <c r="NJW321" s="95"/>
      <c r="NJX321" s="99"/>
      <c r="NJY321" s="95"/>
      <c r="NJZ321" s="99"/>
      <c r="NKA321" s="95"/>
      <c r="NKB321" s="99"/>
      <c r="NKC321" s="95"/>
      <c r="NKD321" s="99"/>
      <c r="NKE321" s="95"/>
      <c r="NKF321" s="99"/>
      <c r="NKG321" s="95"/>
      <c r="NKH321" s="99"/>
      <c r="NKI321" s="95"/>
      <c r="NKJ321" s="99"/>
      <c r="NKK321" s="95"/>
      <c r="NKL321" s="99"/>
      <c r="NKM321" s="95"/>
      <c r="NKN321" s="99"/>
      <c r="NKO321" s="95"/>
      <c r="NKP321" s="99"/>
      <c r="NKQ321" s="95"/>
      <c r="NKR321" s="99"/>
      <c r="NKS321" s="95"/>
      <c r="NKT321" s="99"/>
      <c r="NKU321" s="95"/>
      <c r="NKV321" s="99"/>
      <c r="NKW321" s="95"/>
      <c r="NKX321" s="99"/>
      <c r="NKY321" s="95"/>
      <c r="NKZ321" s="99"/>
      <c r="NLA321" s="95"/>
      <c r="NLB321" s="99"/>
      <c r="NLC321" s="95"/>
      <c r="NLD321" s="99"/>
      <c r="NLE321" s="95"/>
      <c r="NLF321" s="99"/>
      <c r="NLG321" s="95"/>
      <c r="NLH321" s="99"/>
      <c r="NLI321" s="95"/>
      <c r="NLJ321" s="99"/>
      <c r="NLK321" s="95"/>
      <c r="NLL321" s="99"/>
      <c r="NLM321" s="95"/>
      <c r="NLN321" s="99"/>
      <c r="NLO321" s="95"/>
      <c r="NLP321" s="99"/>
      <c r="NLQ321" s="95"/>
      <c r="NLR321" s="99"/>
      <c r="NLS321" s="95"/>
      <c r="NLT321" s="99"/>
      <c r="NLU321" s="95"/>
      <c r="NLV321" s="99"/>
      <c r="NLW321" s="95"/>
      <c r="NLX321" s="99"/>
      <c r="NLY321" s="95"/>
      <c r="NLZ321" s="99"/>
      <c r="NMA321" s="95"/>
      <c r="NMB321" s="99"/>
      <c r="NMC321" s="95"/>
      <c r="NMD321" s="99"/>
      <c r="NME321" s="95"/>
      <c r="NMF321" s="99"/>
      <c r="NMG321" s="95"/>
      <c r="NMH321" s="99"/>
      <c r="NMI321" s="95"/>
      <c r="NMJ321" s="99"/>
      <c r="NMK321" s="95"/>
      <c r="NML321" s="99"/>
      <c r="NMM321" s="95"/>
      <c r="NMN321" s="99"/>
      <c r="NMO321" s="95"/>
      <c r="NMP321" s="99"/>
      <c r="NMQ321" s="95"/>
      <c r="NMR321" s="99"/>
      <c r="NMS321" s="95"/>
      <c r="NMT321" s="99"/>
      <c r="NMU321" s="95"/>
      <c r="NMV321" s="99"/>
      <c r="NMW321" s="95"/>
      <c r="NMX321" s="99"/>
      <c r="NMY321" s="95"/>
      <c r="NMZ321" s="99"/>
      <c r="NNA321" s="95"/>
      <c r="NNB321" s="99"/>
      <c r="NNC321" s="95"/>
      <c r="NND321" s="99"/>
      <c r="NNE321" s="95"/>
      <c r="NNF321" s="99"/>
      <c r="NNG321" s="95"/>
      <c r="NNH321" s="99"/>
      <c r="NNI321" s="95"/>
      <c r="NNJ321" s="99"/>
      <c r="NNK321" s="95"/>
      <c r="NNL321" s="99"/>
      <c r="NNM321" s="95"/>
      <c r="NNN321" s="99"/>
      <c r="NNO321" s="95"/>
      <c r="NNP321" s="99"/>
      <c r="NNQ321" s="95"/>
      <c r="NNR321" s="99"/>
      <c r="NNS321" s="95"/>
      <c r="NNT321" s="99"/>
      <c r="NNU321" s="95"/>
      <c r="NNV321" s="99"/>
      <c r="NNW321" s="95"/>
      <c r="NNX321" s="99"/>
      <c r="NNY321" s="95"/>
      <c r="NNZ321" s="99"/>
      <c r="NOA321" s="95"/>
      <c r="NOB321" s="99"/>
      <c r="NOC321" s="95"/>
      <c r="NOD321" s="99"/>
      <c r="NOE321" s="95"/>
      <c r="NOF321" s="99"/>
      <c r="NOG321" s="95"/>
      <c r="NOH321" s="99"/>
      <c r="NOI321" s="95"/>
      <c r="NOJ321" s="99"/>
      <c r="NOK321" s="95"/>
      <c r="NOL321" s="99"/>
      <c r="NOM321" s="95"/>
      <c r="NON321" s="99"/>
      <c r="NOO321" s="95"/>
      <c r="NOP321" s="99"/>
      <c r="NOQ321" s="95"/>
      <c r="NOR321" s="99"/>
      <c r="NOS321" s="95"/>
      <c r="NOT321" s="99"/>
      <c r="NOU321" s="95"/>
      <c r="NOV321" s="99"/>
      <c r="NOW321" s="95"/>
      <c r="NOX321" s="99"/>
      <c r="NOY321" s="95"/>
      <c r="NOZ321" s="99"/>
      <c r="NPA321" s="95"/>
      <c r="NPB321" s="99"/>
      <c r="NPC321" s="95"/>
      <c r="NPD321" s="99"/>
      <c r="NPE321" s="95"/>
      <c r="NPF321" s="99"/>
      <c r="NPG321" s="95"/>
      <c r="NPH321" s="99"/>
      <c r="NPI321" s="95"/>
      <c r="NPJ321" s="99"/>
      <c r="NPK321" s="95"/>
      <c r="NPL321" s="99"/>
      <c r="NPM321" s="95"/>
      <c r="NPN321" s="99"/>
      <c r="NPO321" s="95"/>
      <c r="NPP321" s="99"/>
      <c r="NPQ321" s="95"/>
      <c r="NPR321" s="99"/>
      <c r="NPS321" s="95"/>
      <c r="NPT321" s="99"/>
      <c r="NPU321" s="95"/>
      <c r="NPV321" s="99"/>
      <c r="NPW321" s="95"/>
      <c r="NPX321" s="99"/>
      <c r="NPY321" s="95"/>
      <c r="NPZ321" s="99"/>
      <c r="NQA321" s="95"/>
      <c r="NQB321" s="99"/>
      <c r="NQC321" s="95"/>
      <c r="NQD321" s="99"/>
      <c r="NQE321" s="95"/>
      <c r="NQF321" s="99"/>
      <c r="NQG321" s="95"/>
      <c r="NQH321" s="99"/>
      <c r="NQI321" s="95"/>
      <c r="NQJ321" s="99"/>
      <c r="NQK321" s="95"/>
      <c r="NQL321" s="99"/>
      <c r="NQM321" s="95"/>
      <c r="NQN321" s="99"/>
      <c r="NQO321" s="95"/>
      <c r="NQP321" s="99"/>
      <c r="NQQ321" s="95"/>
      <c r="NQR321" s="99"/>
      <c r="NQS321" s="95"/>
      <c r="NQT321" s="99"/>
      <c r="NQU321" s="95"/>
      <c r="NQV321" s="99"/>
      <c r="NQW321" s="95"/>
      <c r="NQX321" s="99"/>
      <c r="NQY321" s="95"/>
      <c r="NQZ321" s="99"/>
      <c r="NRA321" s="95"/>
      <c r="NRB321" s="99"/>
      <c r="NRC321" s="95"/>
      <c r="NRD321" s="99"/>
      <c r="NRE321" s="95"/>
      <c r="NRF321" s="99"/>
      <c r="NRG321" s="95"/>
      <c r="NRH321" s="99"/>
      <c r="NRI321" s="95"/>
      <c r="NRJ321" s="99"/>
      <c r="NRK321" s="95"/>
      <c r="NRL321" s="99"/>
      <c r="NRM321" s="95"/>
      <c r="NRN321" s="99"/>
      <c r="NRO321" s="95"/>
      <c r="NRP321" s="99"/>
      <c r="NRQ321" s="95"/>
      <c r="NRR321" s="99"/>
      <c r="NRS321" s="95"/>
      <c r="NRT321" s="99"/>
      <c r="NRU321" s="95"/>
      <c r="NRV321" s="99"/>
      <c r="NRW321" s="95"/>
      <c r="NRX321" s="99"/>
      <c r="NRY321" s="95"/>
      <c r="NRZ321" s="99"/>
      <c r="NSA321" s="95"/>
      <c r="NSB321" s="99"/>
      <c r="NSC321" s="95"/>
      <c r="NSD321" s="99"/>
      <c r="NSE321" s="95"/>
      <c r="NSF321" s="99"/>
      <c r="NSG321" s="95"/>
      <c r="NSH321" s="99"/>
      <c r="NSI321" s="95"/>
      <c r="NSJ321" s="99"/>
      <c r="NSK321" s="95"/>
      <c r="NSL321" s="99"/>
      <c r="NSM321" s="95"/>
      <c r="NSN321" s="99"/>
      <c r="NSO321" s="95"/>
      <c r="NSP321" s="99"/>
      <c r="NSQ321" s="95"/>
      <c r="NSR321" s="99"/>
      <c r="NSS321" s="95"/>
      <c r="NST321" s="99"/>
      <c r="NSU321" s="95"/>
      <c r="NSV321" s="99"/>
      <c r="NSW321" s="95"/>
      <c r="NSX321" s="99"/>
      <c r="NSY321" s="95"/>
      <c r="NSZ321" s="99"/>
      <c r="NTA321" s="95"/>
      <c r="NTB321" s="99"/>
      <c r="NTC321" s="95"/>
      <c r="NTD321" s="99"/>
      <c r="NTE321" s="95"/>
      <c r="NTF321" s="99"/>
      <c r="NTG321" s="95"/>
      <c r="NTH321" s="99"/>
      <c r="NTI321" s="95"/>
      <c r="NTJ321" s="99"/>
      <c r="NTK321" s="95"/>
      <c r="NTL321" s="99"/>
      <c r="NTM321" s="95"/>
      <c r="NTN321" s="99"/>
      <c r="NTO321" s="95"/>
      <c r="NTP321" s="99"/>
      <c r="NTQ321" s="95"/>
      <c r="NTR321" s="99"/>
      <c r="NTS321" s="95"/>
      <c r="NTT321" s="99"/>
      <c r="NTU321" s="95"/>
      <c r="NTV321" s="99"/>
      <c r="NTW321" s="95"/>
      <c r="NTX321" s="99"/>
      <c r="NTY321" s="95"/>
      <c r="NTZ321" s="99"/>
      <c r="NUA321" s="95"/>
      <c r="NUB321" s="99"/>
      <c r="NUC321" s="95"/>
      <c r="NUD321" s="99"/>
      <c r="NUE321" s="95"/>
      <c r="NUF321" s="99"/>
      <c r="NUG321" s="95"/>
      <c r="NUH321" s="99"/>
      <c r="NUI321" s="95"/>
      <c r="NUJ321" s="99"/>
      <c r="NUK321" s="95"/>
      <c r="NUL321" s="99"/>
      <c r="NUM321" s="95"/>
      <c r="NUN321" s="99"/>
      <c r="NUO321" s="95"/>
      <c r="NUP321" s="99"/>
      <c r="NUQ321" s="95"/>
      <c r="NUR321" s="99"/>
      <c r="NUS321" s="95"/>
      <c r="NUT321" s="99"/>
      <c r="NUU321" s="95"/>
      <c r="NUV321" s="99"/>
      <c r="NUW321" s="95"/>
      <c r="NUX321" s="99"/>
      <c r="NUY321" s="95"/>
      <c r="NUZ321" s="99"/>
      <c r="NVA321" s="95"/>
      <c r="NVB321" s="99"/>
      <c r="NVC321" s="95"/>
      <c r="NVD321" s="99"/>
      <c r="NVE321" s="95"/>
      <c r="NVF321" s="99"/>
      <c r="NVG321" s="95"/>
      <c r="NVH321" s="99"/>
      <c r="NVI321" s="95"/>
      <c r="NVJ321" s="99"/>
      <c r="NVK321" s="95"/>
      <c r="NVL321" s="99"/>
      <c r="NVM321" s="95"/>
      <c r="NVN321" s="99"/>
      <c r="NVO321" s="95"/>
      <c r="NVP321" s="99"/>
      <c r="NVQ321" s="95"/>
      <c r="NVR321" s="99"/>
      <c r="NVS321" s="95"/>
      <c r="NVT321" s="99"/>
      <c r="NVU321" s="95"/>
      <c r="NVV321" s="99"/>
      <c r="NVW321" s="95"/>
      <c r="NVX321" s="99"/>
      <c r="NVY321" s="95"/>
      <c r="NVZ321" s="99"/>
      <c r="NWA321" s="95"/>
      <c r="NWB321" s="99"/>
      <c r="NWC321" s="95"/>
      <c r="NWD321" s="99"/>
      <c r="NWE321" s="95"/>
      <c r="NWF321" s="99"/>
      <c r="NWG321" s="95"/>
      <c r="NWH321" s="99"/>
      <c r="NWI321" s="95"/>
      <c r="NWJ321" s="99"/>
      <c r="NWK321" s="95"/>
      <c r="NWL321" s="99"/>
      <c r="NWM321" s="95"/>
      <c r="NWN321" s="99"/>
      <c r="NWO321" s="95"/>
      <c r="NWP321" s="99"/>
      <c r="NWQ321" s="95"/>
      <c r="NWR321" s="99"/>
      <c r="NWS321" s="95"/>
      <c r="NWT321" s="99"/>
      <c r="NWU321" s="95"/>
      <c r="NWV321" s="99"/>
      <c r="NWW321" s="95"/>
      <c r="NWX321" s="99"/>
      <c r="NWY321" s="95"/>
      <c r="NWZ321" s="99"/>
      <c r="NXA321" s="95"/>
      <c r="NXB321" s="99"/>
      <c r="NXC321" s="95"/>
      <c r="NXD321" s="99"/>
      <c r="NXE321" s="95"/>
      <c r="NXF321" s="99"/>
      <c r="NXG321" s="95"/>
      <c r="NXH321" s="99"/>
      <c r="NXI321" s="95"/>
      <c r="NXJ321" s="99"/>
      <c r="NXK321" s="95"/>
      <c r="NXL321" s="99"/>
      <c r="NXM321" s="95"/>
      <c r="NXN321" s="99"/>
      <c r="NXO321" s="95"/>
      <c r="NXP321" s="99"/>
      <c r="NXQ321" s="95"/>
      <c r="NXR321" s="99"/>
      <c r="NXS321" s="95"/>
      <c r="NXT321" s="99"/>
      <c r="NXU321" s="95"/>
      <c r="NXV321" s="99"/>
      <c r="NXW321" s="95"/>
      <c r="NXX321" s="99"/>
      <c r="NXY321" s="95"/>
      <c r="NXZ321" s="99"/>
      <c r="NYA321" s="95"/>
      <c r="NYB321" s="99"/>
      <c r="NYC321" s="95"/>
      <c r="NYD321" s="99"/>
      <c r="NYE321" s="95"/>
      <c r="NYF321" s="99"/>
      <c r="NYG321" s="95"/>
      <c r="NYH321" s="99"/>
      <c r="NYI321" s="95"/>
      <c r="NYJ321" s="99"/>
      <c r="NYK321" s="95"/>
      <c r="NYL321" s="99"/>
      <c r="NYM321" s="95"/>
      <c r="NYN321" s="99"/>
      <c r="NYO321" s="95"/>
      <c r="NYP321" s="99"/>
      <c r="NYQ321" s="95"/>
      <c r="NYR321" s="99"/>
      <c r="NYS321" s="95"/>
      <c r="NYT321" s="99"/>
      <c r="NYU321" s="95"/>
      <c r="NYV321" s="99"/>
      <c r="NYW321" s="95"/>
      <c r="NYX321" s="99"/>
      <c r="NYY321" s="95"/>
      <c r="NYZ321" s="99"/>
      <c r="NZA321" s="95"/>
      <c r="NZB321" s="99"/>
      <c r="NZC321" s="95"/>
      <c r="NZD321" s="99"/>
      <c r="NZE321" s="95"/>
      <c r="NZF321" s="99"/>
      <c r="NZG321" s="95"/>
      <c r="NZH321" s="99"/>
      <c r="NZI321" s="95"/>
      <c r="NZJ321" s="99"/>
      <c r="NZK321" s="95"/>
      <c r="NZL321" s="99"/>
      <c r="NZM321" s="95"/>
      <c r="NZN321" s="99"/>
      <c r="NZO321" s="95"/>
      <c r="NZP321" s="99"/>
      <c r="NZQ321" s="95"/>
      <c r="NZR321" s="99"/>
      <c r="NZS321" s="95"/>
      <c r="NZT321" s="99"/>
      <c r="NZU321" s="95"/>
      <c r="NZV321" s="99"/>
      <c r="NZW321" s="95"/>
      <c r="NZX321" s="99"/>
      <c r="NZY321" s="95"/>
      <c r="NZZ321" s="99"/>
      <c r="OAA321" s="95"/>
      <c r="OAB321" s="99"/>
      <c r="OAC321" s="95"/>
      <c r="OAD321" s="99"/>
      <c r="OAE321" s="95"/>
      <c r="OAF321" s="99"/>
      <c r="OAG321" s="95"/>
      <c r="OAH321" s="99"/>
      <c r="OAI321" s="95"/>
      <c r="OAJ321" s="99"/>
      <c r="OAK321" s="95"/>
      <c r="OAL321" s="99"/>
      <c r="OAM321" s="95"/>
      <c r="OAN321" s="99"/>
      <c r="OAO321" s="95"/>
      <c r="OAP321" s="99"/>
      <c r="OAQ321" s="95"/>
      <c r="OAR321" s="99"/>
      <c r="OAS321" s="95"/>
      <c r="OAT321" s="99"/>
      <c r="OAU321" s="95"/>
      <c r="OAV321" s="99"/>
      <c r="OAW321" s="95"/>
      <c r="OAX321" s="99"/>
      <c r="OAY321" s="95"/>
      <c r="OAZ321" s="99"/>
      <c r="OBA321" s="95"/>
      <c r="OBB321" s="99"/>
      <c r="OBC321" s="95"/>
      <c r="OBD321" s="99"/>
      <c r="OBE321" s="95"/>
      <c r="OBF321" s="99"/>
      <c r="OBG321" s="95"/>
      <c r="OBH321" s="99"/>
      <c r="OBI321" s="95"/>
      <c r="OBJ321" s="99"/>
      <c r="OBK321" s="95"/>
      <c r="OBL321" s="99"/>
      <c r="OBM321" s="95"/>
      <c r="OBN321" s="99"/>
      <c r="OBO321" s="95"/>
      <c r="OBP321" s="99"/>
      <c r="OBQ321" s="95"/>
      <c r="OBR321" s="99"/>
      <c r="OBS321" s="95"/>
      <c r="OBT321" s="99"/>
      <c r="OBU321" s="95"/>
      <c r="OBV321" s="99"/>
      <c r="OBW321" s="95"/>
      <c r="OBX321" s="99"/>
      <c r="OBY321" s="95"/>
      <c r="OBZ321" s="99"/>
      <c r="OCA321" s="95"/>
      <c r="OCB321" s="99"/>
      <c r="OCC321" s="95"/>
      <c r="OCD321" s="99"/>
      <c r="OCE321" s="95"/>
      <c r="OCF321" s="99"/>
      <c r="OCG321" s="95"/>
      <c r="OCH321" s="99"/>
      <c r="OCI321" s="95"/>
      <c r="OCJ321" s="99"/>
      <c r="OCK321" s="95"/>
      <c r="OCL321" s="99"/>
      <c r="OCM321" s="95"/>
      <c r="OCN321" s="99"/>
      <c r="OCO321" s="95"/>
      <c r="OCP321" s="99"/>
      <c r="OCQ321" s="95"/>
      <c r="OCR321" s="99"/>
      <c r="OCS321" s="95"/>
      <c r="OCT321" s="99"/>
      <c r="OCU321" s="95"/>
      <c r="OCV321" s="99"/>
      <c r="OCW321" s="95"/>
      <c r="OCX321" s="99"/>
      <c r="OCY321" s="95"/>
      <c r="OCZ321" s="99"/>
      <c r="ODA321" s="95"/>
      <c r="ODB321" s="99"/>
      <c r="ODC321" s="95"/>
      <c r="ODD321" s="99"/>
      <c r="ODE321" s="95"/>
      <c r="ODF321" s="99"/>
      <c r="ODG321" s="95"/>
      <c r="ODH321" s="99"/>
      <c r="ODI321" s="95"/>
      <c r="ODJ321" s="99"/>
      <c r="ODK321" s="95"/>
      <c r="ODL321" s="99"/>
      <c r="ODM321" s="95"/>
      <c r="ODN321" s="99"/>
      <c r="ODO321" s="95"/>
      <c r="ODP321" s="99"/>
      <c r="ODQ321" s="95"/>
      <c r="ODR321" s="99"/>
      <c r="ODS321" s="95"/>
      <c r="ODT321" s="99"/>
      <c r="ODU321" s="95"/>
      <c r="ODV321" s="99"/>
      <c r="ODW321" s="95"/>
      <c r="ODX321" s="99"/>
      <c r="ODY321" s="95"/>
      <c r="ODZ321" s="99"/>
      <c r="OEA321" s="95"/>
      <c r="OEB321" s="99"/>
      <c r="OEC321" s="95"/>
      <c r="OED321" s="99"/>
      <c r="OEE321" s="95"/>
      <c r="OEF321" s="99"/>
      <c r="OEG321" s="95"/>
      <c r="OEH321" s="99"/>
      <c r="OEI321" s="95"/>
      <c r="OEJ321" s="99"/>
      <c r="OEK321" s="95"/>
      <c r="OEL321" s="99"/>
      <c r="OEM321" s="95"/>
      <c r="OEN321" s="99"/>
      <c r="OEO321" s="95"/>
      <c r="OEP321" s="99"/>
      <c r="OEQ321" s="95"/>
      <c r="OER321" s="99"/>
      <c r="OES321" s="95"/>
      <c r="OET321" s="99"/>
      <c r="OEU321" s="95"/>
      <c r="OEV321" s="99"/>
      <c r="OEW321" s="95"/>
      <c r="OEX321" s="99"/>
      <c r="OEY321" s="95"/>
      <c r="OEZ321" s="99"/>
      <c r="OFA321" s="95"/>
      <c r="OFB321" s="99"/>
      <c r="OFC321" s="95"/>
      <c r="OFD321" s="99"/>
      <c r="OFE321" s="95"/>
      <c r="OFF321" s="99"/>
      <c r="OFG321" s="95"/>
      <c r="OFH321" s="99"/>
      <c r="OFI321" s="95"/>
      <c r="OFJ321" s="99"/>
      <c r="OFK321" s="95"/>
      <c r="OFL321" s="99"/>
      <c r="OFM321" s="95"/>
      <c r="OFN321" s="99"/>
      <c r="OFO321" s="95"/>
      <c r="OFP321" s="99"/>
      <c r="OFQ321" s="95"/>
      <c r="OFR321" s="99"/>
      <c r="OFS321" s="95"/>
      <c r="OFT321" s="99"/>
      <c r="OFU321" s="95"/>
      <c r="OFV321" s="99"/>
      <c r="OFW321" s="95"/>
      <c r="OFX321" s="99"/>
      <c r="OFY321" s="95"/>
      <c r="OFZ321" s="99"/>
      <c r="OGA321" s="95"/>
      <c r="OGB321" s="99"/>
      <c r="OGC321" s="95"/>
      <c r="OGD321" s="99"/>
      <c r="OGE321" s="95"/>
      <c r="OGF321" s="99"/>
      <c r="OGG321" s="95"/>
      <c r="OGH321" s="99"/>
      <c r="OGI321" s="95"/>
      <c r="OGJ321" s="99"/>
      <c r="OGK321" s="95"/>
      <c r="OGL321" s="99"/>
      <c r="OGM321" s="95"/>
      <c r="OGN321" s="99"/>
      <c r="OGO321" s="95"/>
      <c r="OGP321" s="99"/>
      <c r="OGQ321" s="95"/>
      <c r="OGR321" s="99"/>
      <c r="OGS321" s="95"/>
      <c r="OGT321" s="99"/>
      <c r="OGU321" s="95"/>
      <c r="OGV321" s="99"/>
      <c r="OGW321" s="95"/>
      <c r="OGX321" s="99"/>
      <c r="OGY321" s="95"/>
      <c r="OGZ321" s="99"/>
      <c r="OHA321" s="95"/>
      <c r="OHB321" s="99"/>
      <c r="OHC321" s="95"/>
      <c r="OHD321" s="99"/>
      <c r="OHE321" s="95"/>
      <c r="OHF321" s="99"/>
      <c r="OHG321" s="95"/>
      <c r="OHH321" s="99"/>
      <c r="OHI321" s="95"/>
      <c r="OHJ321" s="99"/>
      <c r="OHK321" s="95"/>
      <c r="OHL321" s="99"/>
      <c r="OHM321" s="95"/>
      <c r="OHN321" s="99"/>
      <c r="OHO321" s="95"/>
      <c r="OHP321" s="99"/>
      <c r="OHQ321" s="95"/>
      <c r="OHR321" s="99"/>
      <c r="OHS321" s="95"/>
      <c r="OHT321" s="99"/>
      <c r="OHU321" s="95"/>
      <c r="OHV321" s="99"/>
      <c r="OHW321" s="95"/>
      <c r="OHX321" s="99"/>
      <c r="OHY321" s="95"/>
      <c r="OHZ321" s="99"/>
      <c r="OIA321" s="95"/>
      <c r="OIB321" s="99"/>
      <c r="OIC321" s="95"/>
      <c r="OID321" s="99"/>
      <c r="OIE321" s="95"/>
      <c r="OIF321" s="99"/>
      <c r="OIG321" s="95"/>
      <c r="OIH321" s="99"/>
      <c r="OII321" s="95"/>
      <c r="OIJ321" s="99"/>
      <c r="OIK321" s="95"/>
      <c r="OIL321" s="99"/>
      <c r="OIM321" s="95"/>
      <c r="OIN321" s="99"/>
      <c r="OIO321" s="95"/>
      <c r="OIP321" s="99"/>
      <c r="OIQ321" s="95"/>
      <c r="OIR321" s="99"/>
      <c r="OIS321" s="95"/>
      <c r="OIT321" s="99"/>
      <c r="OIU321" s="95"/>
      <c r="OIV321" s="99"/>
      <c r="OIW321" s="95"/>
      <c r="OIX321" s="99"/>
      <c r="OIY321" s="95"/>
      <c r="OIZ321" s="99"/>
      <c r="OJA321" s="95"/>
      <c r="OJB321" s="99"/>
      <c r="OJC321" s="95"/>
      <c r="OJD321" s="99"/>
      <c r="OJE321" s="95"/>
      <c r="OJF321" s="99"/>
      <c r="OJG321" s="95"/>
      <c r="OJH321" s="99"/>
      <c r="OJI321" s="95"/>
      <c r="OJJ321" s="99"/>
      <c r="OJK321" s="95"/>
      <c r="OJL321" s="99"/>
      <c r="OJM321" s="95"/>
      <c r="OJN321" s="99"/>
      <c r="OJO321" s="95"/>
      <c r="OJP321" s="99"/>
      <c r="OJQ321" s="95"/>
      <c r="OJR321" s="99"/>
      <c r="OJS321" s="95"/>
      <c r="OJT321" s="99"/>
      <c r="OJU321" s="95"/>
      <c r="OJV321" s="99"/>
      <c r="OJW321" s="95"/>
      <c r="OJX321" s="99"/>
      <c r="OJY321" s="95"/>
      <c r="OJZ321" s="99"/>
      <c r="OKA321" s="95"/>
      <c r="OKB321" s="99"/>
      <c r="OKC321" s="95"/>
      <c r="OKD321" s="99"/>
      <c r="OKE321" s="95"/>
      <c r="OKF321" s="99"/>
      <c r="OKG321" s="95"/>
      <c r="OKH321" s="99"/>
      <c r="OKI321" s="95"/>
      <c r="OKJ321" s="99"/>
      <c r="OKK321" s="95"/>
      <c r="OKL321" s="99"/>
      <c r="OKM321" s="95"/>
      <c r="OKN321" s="99"/>
      <c r="OKO321" s="95"/>
      <c r="OKP321" s="99"/>
      <c r="OKQ321" s="95"/>
      <c r="OKR321" s="99"/>
      <c r="OKS321" s="95"/>
      <c r="OKT321" s="99"/>
      <c r="OKU321" s="95"/>
      <c r="OKV321" s="99"/>
      <c r="OKW321" s="95"/>
      <c r="OKX321" s="99"/>
      <c r="OKY321" s="95"/>
      <c r="OKZ321" s="99"/>
      <c r="OLA321" s="95"/>
      <c r="OLB321" s="99"/>
      <c r="OLC321" s="95"/>
      <c r="OLD321" s="99"/>
      <c r="OLE321" s="95"/>
      <c r="OLF321" s="99"/>
      <c r="OLG321" s="95"/>
      <c r="OLH321" s="99"/>
      <c r="OLI321" s="95"/>
      <c r="OLJ321" s="99"/>
      <c r="OLK321" s="95"/>
      <c r="OLL321" s="99"/>
      <c r="OLM321" s="95"/>
      <c r="OLN321" s="99"/>
      <c r="OLO321" s="95"/>
      <c r="OLP321" s="99"/>
      <c r="OLQ321" s="95"/>
      <c r="OLR321" s="99"/>
      <c r="OLS321" s="95"/>
      <c r="OLT321" s="99"/>
      <c r="OLU321" s="95"/>
      <c r="OLV321" s="99"/>
      <c r="OLW321" s="95"/>
      <c r="OLX321" s="99"/>
      <c r="OLY321" s="95"/>
      <c r="OLZ321" s="99"/>
      <c r="OMA321" s="95"/>
      <c r="OMB321" s="99"/>
      <c r="OMC321" s="95"/>
      <c r="OMD321" s="99"/>
      <c r="OME321" s="95"/>
      <c r="OMF321" s="99"/>
      <c r="OMG321" s="95"/>
      <c r="OMH321" s="99"/>
      <c r="OMI321" s="95"/>
      <c r="OMJ321" s="99"/>
      <c r="OMK321" s="95"/>
      <c r="OML321" s="99"/>
      <c r="OMM321" s="95"/>
      <c r="OMN321" s="99"/>
      <c r="OMO321" s="95"/>
      <c r="OMP321" s="99"/>
      <c r="OMQ321" s="95"/>
      <c r="OMR321" s="99"/>
      <c r="OMS321" s="95"/>
      <c r="OMT321" s="99"/>
      <c r="OMU321" s="95"/>
      <c r="OMV321" s="99"/>
      <c r="OMW321" s="95"/>
      <c r="OMX321" s="99"/>
      <c r="OMY321" s="95"/>
      <c r="OMZ321" s="99"/>
      <c r="ONA321" s="95"/>
      <c r="ONB321" s="99"/>
      <c r="ONC321" s="95"/>
      <c r="OND321" s="99"/>
      <c r="ONE321" s="95"/>
      <c r="ONF321" s="99"/>
      <c r="ONG321" s="95"/>
      <c r="ONH321" s="99"/>
      <c r="ONI321" s="95"/>
      <c r="ONJ321" s="99"/>
      <c r="ONK321" s="95"/>
      <c r="ONL321" s="99"/>
      <c r="ONM321" s="95"/>
      <c r="ONN321" s="99"/>
      <c r="ONO321" s="95"/>
      <c r="ONP321" s="99"/>
      <c r="ONQ321" s="95"/>
      <c r="ONR321" s="99"/>
      <c r="ONS321" s="95"/>
      <c r="ONT321" s="99"/>
      <c r="ONU321" s="95"/>
      <c r="ONV321" s="99"/>
      <c r="ONW321" s="95"/>
      <c r="ONX321" s="99"/>
      <c r="ONY321" s="95"/>
      <c r="ONZ321" s="99"/>
      <c r="OOA321" s="95"/>
      <c r="OOB321" s="99"/>
      <c r="OOC321" s="95"/>
      <c r="OOD321" s="99"/>
      <c r="OOE321" s="95"/>
      <c r="OOF321" s="99"/>
      <c r="OOG321" s="95"/>
      <c r="OOH321" s="99"/>
      <c r="OOI321" s="95"/>
      <c r="OOJ321" s="99"/>
      <c r="OOK321" s="95"/>
      <c r="OOL321" s="99"/>
      <c r="OOM321" s="95"/>
      <c r="OON321" s="99"/>
      <c r="OOO321" s="95"/>
      <c r="OOP321" s="99"/>
      <c r="OOQ321" s="95"/>
      <c r="OOR321" s="99"/>
      <c r="OOS321" s="95"/>
      <c r="OOT321" s="99"/>
      <c r="OOU321" s="95"/>
      <c r="OOV321" s="99"/>
      <c r="OOW321" s="95"/>
      <c r="OOX321" s="99"/>
      <c r="OOY321" s="95"/>
      <c r="OOZ321" s="99"/>
      <c r="OPA321" s="95"/>
      <c r="OPB321" s="99"/>
      <c r="OPC321" s="95"/>
      <c r="OPD321" s="99"/>
      <c r="OPE321" s="95"/>
      <c r="OPF321" s="99"/>
      <c r="OPG321" s="95"/>
      <c r="OPH321" s="99"/>
      <c r="OPI321" s="95"/>
      <c r="OPJ321" s="99"/>
      <c r="OPK321" s="95"/>
      <c r="OPL321" s="99"/>
      <c r="OPM321" s="95"/>
      <c r="OPN321" s="99"/>
      <c r="OPO321" s="95"/>
      <c r="OPP321" s="99"/>
      <c r="OPQ321" s="95"/>
      <c r="OPR321" s="99"/>
      <c r="OPS321" s="95"/>
      <c r="OPT321" s="99"/>
      <c r="OPU321" s="95"/>
      <c r="OPV321" s="99"/>
      <c r="OPW321" s="95"/>
      <c r="OPX321" s="99"/>
      <c r="OPY321" s="95"/>
      <c r="OPZ321" s="99"/>
      <c r="OQA321" s="95"/>
      <c r="OQB321" s="99"/>
      <c r="OQC321" s="95"/>
      <c r="OQD321" s="99"/>
      <c r="OQE321" s="95"/>
      <c r="OQF321" s="99"/>
      <c r="OQG321" s="95"/>
      <c r="OQH321" s="99"/>
      <c r="OQI321" s="95"/>
      <c r="OQJ321" s="99"/>
      <c r="OQK321" s="95"/>
      <c r="OQL321" s="99"/>
      <c r="OQM321" s="95"/>
      <c r="OQN321" s="99"/>
      <c r="OQO321" s="95"/>
      <c r="OQP321" s="99"/>
      <c r="OQQ321" s="95"/>
      <c r="OQR321" s="99"/>
      <c r="OQS321" s="95"/>
      <c r="OQT321" s="99"/>
      <c r="OQU321" s="95"/>
      <c r="OQV321" s="99"/>
      <c r="OQW321" s="95"/>
      <c r="OQX321" s="99"/>
      <c r="OQY321" s="95"/>
      <c r="OQZ321" s="99"/>
      <c r="ORA321" s="95"/>
      <c r="ORB321" s="99"/>
      <c r="ORC321" s="95"/>
      <c r="ORD321" s="99"/>
      <c r="ORE321" s="95"/>
      <c r="ORF321" s="99"/>
      <c r="ORG321" s="95"/>
      <c r="ORH321" s="99"/>
      <c r="ORI321" s="95"/>
      <c r="ORJ321" s="99"/>
      <c r="ORK321" s="95"/>
      <c r="ORL321" s="99"/>
      <c r="ORM321" s="95"/>
      <c r="ORN321" s="99"/>
      <c r="ORO321" s="95"/>
      <c r="ORP321" s="99"/>
      <c r="ORQ321" s="95"/>
      <c r="ORR321" s="99"/>
      <c r="ORS321" s="95"/>
      <c r="ORT321" s="99"/>
      <c r="ORU321" s="95"/>
      <c r="ORV321" s="99"/>
      <c r="ORW321" s="95"/>
      <c r="ORX321" s="99"/>
      <c r="ORY321" s="95"/>
      <c r="ORZ321" s="99"/>
      <c r="OSA321" s="95"/>
      <c r="OSB321" s="99"/>
      <c r="OSC321" s="95"/>
      <c r="OSD321" s="99"/>
      <c r="OSE321" s="95"/>
      <c r="OSF321" s="99"/>
      <c r="OSG321" s="95"/>
      <c r="OSH321" s="99"/>
      <c r="OSI321" s="95"/>
      <c r="OSJ321" s="99"/>
      <c r="OSK321" s="95"/>
      <c r="OSL321" s="99"/>
      <c r="OSM321" s="95"/>
      <c r="OSN321" s="99"/>
      <c r="OSO321" s="95"/>
      <c r="OSP321" s="99"/>
      <c r="OSQ321" s="95"/>
      <c r="OSR321" s="99"/>
      <c r="OSS321" s="95"/>
      <c r="OST321" s="99"/>
      <c r="OSU321" s="95"/>
      <c r="OSV321" s="99"/>
      <c r="OSW321" s="95"/>
      <c r="OSX321" s="99"/>
      <c r="OSY321" s="95"/>
      <c r="OSZ321" s="99"/>
      <c r="OTA321" s="95"/>
      <c r="OTB321" s="99"/>
      <c r="OTC321" s="95"/>
      <c r="OTD321" s="99"/>
      <c r="OTE321" s="95"/>
      <c r="OTF321" s="99"/>
      <c r="OTG321" s="95"/>
      <c r="OTH321" s="99"/>
      <c r="OTI321" s="95"/>
      <c r="OTJ321" s="99"/>
      <c r="OTK321" s="95"/>
      <c r="OTL321" s="99"/>
      <c r="OTM321" s="95"/>
      <c r="OTN321" s="99"/>
      <c r="OTO321" s="95"/>
      <c r="OTP321" s="99"/>
      <c r="OTQ321" s="95"/>
      <c r="OTR321" s="99"/>
      <c r="OTS321" s="95"/>
      <c r="OTT321" s="99"/>
      <c r="OTU321" s="95"/>
      <c r="OTV321" s="99"/>
      <c r="OTW321" s="95"/>
      <c r="OTX321" s="99"/>
      <c r="OTY321" s="95"/>
      <c r="OTZ321" s="99"/>
      <c r="OUA321" s="95"/>
      <c r="OUB321" s="99"/>
      <c r="OUC321" s="95"/>
      <c r="OUD321" s="99"/>
      <c r="OUE321" s="95"/>
      <c r="OUF321" s="99"/>
      <c r="OUG321" s="95"/>
      <c r="OUH321" s="99"/>
      <c r="OUI321" s="95"/>
      <c r="OUJ321" s="99"/>
      <c r="OUK321" s="95"/>
      <c r="OUL321" s="99"/>
      <c r="OUM321" s="95"/>
      <c r="OUN321" s="99"/>
      <c r="OUO321" s="95"/>
      <c r="OUP321" s="99"/>
      <c r="OUQ321" s="95"/>
      <c r="OUR321" s="99"/>
      <c r="OUS321" s="95"/>
      <c r="OUT321" s="99"/>
      <c r="OUU321" s="95"/>
      <c r="OUV321" s="99"/>
      <c r="OUW321" s="95"/>
      <c r="OUX321" s="99"/>
      <c r="OUY321" s="95"/>
      <c r="OUZ321" s="99"/>
      <c r="OVA321" s="95"/>
      <c r="OVB321" s="99"/>
      <c r="OVC321" s="95"/>
      <c r="OVD321" s="99"/>
      <c r="OVE321" s="95"/>
      <c r="OVF321" s="99"/>
      <c r="OVG321" s="95"/>
      <c r="OVH321" s="99"/>
      <c r="OVI321" s="95"/>
      <c r="OVJ321" s="99"/>
      <c r="OVK321" s="95"/>
      <c r="OVL321" s="99"/>
      <c r="OVM321" s="95"/>
      <c r="OVN321" s="99"/>
      <c r="OVO321" s="95"/>
      <c r="OVP321" s="99"/>
      <c r="OVQ321" s="95"/>
      <c r="OVR321" s="99"/>
      <c r="OVS321" s="95"/>
      <c r="OVT321" s="99"/>
      <c r="OVU321" s="95"/>
      <c r="OVV321" s="99"/>
      <c r="OVW321" s="95"/>
      <c r="OVX321" s="99"/>
      <c r="OVY321" s="95"/>
      <c r="OVZ321" s="99"/>
      <c r="OWA321" s="95"/>
      <c r="OWB321" s="99"/>
      <c r="OWC321" s="95"/>
      <c r="OWD321" s="99"/>
      <c r="OWE321" s="95"/>
      <c r="OWF321" s="99"/>
      <c r="OWG321" s="95"/>
      <c r="OWH321" s="99"/>
      <c r="OWI321" s="95"/>
      <c r="OWJ321" s="99"/>
      <c r="OWK321" s="95"/>
      <c r="OWL321" s="99"/>
      <c r="OWM321" s="95"/>
      <c r="OWN321" s="99"/>
      <c r="OWO321" s="95"/>
      <c r="OWP321" s="99"/>
      <c r="OWQ321" s="95"/>
      <c r="OWR321" s="99"/>
      <c r="OWS321" s="95"/>
      <c r="OWT321" s="99"/>
      <c r="OWU321" s="95"/>
      <c r="OWV321" s="99"/>
      <c r="OWW321" s="95"/>
      <c r="OWX321" s="99"/>
      <c r="OWY321" s="95"/>
      <c r="OWZ321" s="99"/>
      <c r="OXA321" s="95"/>
      <c r="OXB321" s="99"/>
      <c r="OXC321" s="95"/>
      <c r="OXD321" s="99"/>
      <c r="OXE321" s="95"/>
      <c r="OXF321" s="99"/>
      <c r="OXG321" s="95"/>
      <c r="OXH321" s="99"/>
      <c r="OXI321" s="95"/>
      <c r="OXJ321" s="99"/>
      <c r="OXK321" s="95"/>
      <c r="OXL321" s="99"/>
      <c r="OXM321" s="95"/>
      <c r="OXN321" s="99"/>
      <c r="OXO321" s="95"/>
      <c r="OXP321" s="99"/>
      <c r="OXQ321" s="95"/>
      <c r="OXR321" s="99"/>
      <c r="OXS321" s="95"/>
      <c r="OXT321" s="99"/>
      <c r="OXU321" s="95"/>
      <c r="OXV321" s="99"/>
      <c r="OXW321" s="95"/>
      <c r="OXX321" s="99"/>
      <c r="OXY321" s="95"/>
      <c r="OXZ321" s="99"/>
      <c r="OYA321" s="95"/>
      <c r="OYB321" s="99"/>
      <c r="OYC321" s="95"/>
      <c r="OYD321" s="99"/>
      <c r="OYE321" s="95"/>
      <c r="OYF321" s="99"/>
      <c r="OYG321" s="95"/>
      <c r="OYH321" s="99"/>
      <c r="OYI321" s="95"/>
      <c r="OYJ321" s="99"/>
      <c r="OYK321" s="95"/>
      <c r="OYL321" s="99"/>
      <c r="OYM321" s="95"/>
      <c r="OYN321" s="99"/>
      <c r="OYO321" s="95"/>
      <c r="OYP321" s="99"/>
      <c r="OYQ321" s="95"/>
      <c r="OYR321" s="99"/>
      <c r="OYS321" s="95"/>
      <c r="OYT321" s="99"/>
      <c r="OYU321" s="95"/>
      <c r="OYV321" s="99"/>
      <c r="OYW321" s="95"/>
      <c r="OYX321" s="99"/>
      <c r="OYY321" s="95"/>
      <c r="OYZ321" s="99"/>
      <c r="OZA321" s="95"/>
      <c r="OZB321" s="99"/>
      <c r="OZC321" s="95"/>
      <c r="OZD321" s="99"/>
      <c r="OZE321" s="95"/>
      <c r="OZF321" s="99"/>
      <c r="OZG321" s="95"/>
      <c r="OZH321" s="99"/>
      <c r="OZI321" s="95"/>
      <c r="OZJ321" s="99"/>
      <c r="OZK321" s="95"/>
      <c r="OZL321" s="99"/>
      <c r="OZM321" s="95"/>
      <c r="OZN321" s="99"/>
      <c r="OZO321" s="95"/>
      <c r="OZP321" s="99"/>
      <c r="OZQ321" s="95"/>
      <c r="OZR321" s="99"/>
      <c r="OZS321" s="95"/>
      <c r="OZT321" s="99"/>
      <c r="OZU321" s="95"/>
      <c r="OZV321" s="99"/>
      <c r="OZW321" s="95"/>
      <c r="OZX321" s="99"/>
      <c r="OZY321" s="95"/>
      <c r="OZZ321" s="99"/>
      <c r="PAA321" s="95"/>
      <c r="PAB321" s="99"/>
      <c r="PAC321" s="95"/>
      <c r="PAD321" s="99"/>
      <c r="PAE321" s="95"/>
      <c r="PAF321" s="99"/>
      <c r="PAG321" s="95"/>
      <c r="PAH321" s="99"/>
      <c r="PAI321" s="95"/>
      <c r="PAJ321" s="99"/>
      <c r="PAK321" s="95"/>
      <c r="PAL321" s="99"/>
      <c r="PAM321" s="95"/>
      <c r="PAN321" s="99"/>
      <c r="PAO321" s="95"/>
      <c r="PAP321" s="99"/>
      <c r="PAQ321" s="95"/>
      <c r="PAR321" s="99"/>
      <c r="PAS321" s="95"/>
      <c r="PAT321" s="99"/>
      <c r="PAU321" s="95"/>
      <c r="PAV321" s="99"/>
      <c r="PAW321" s="95"/>
      <c r="PAX321" s="99"/>
      <c r="PAY321" s="95"/>
      <c r="PAZ321" s="99"/>
      <c r="PBA321" s="95"/>
      <c r="PBB321" s="99"/>
      <c r="PBC321" s="95"/>
      <c r="PBD321" s="99"/>
      <c r="PBE321" s="95"/>
      <c r="PBF321" s="99"/>
      <c r="PBG321" s="95"/>
      <c r="PBH321" s="99"/>
      <c r="PBI321" s="95"/>
      <c r="PBJ321" s="99"/>
      <c r="PBK321" s="95"/>
      <c r="PBL321" s="99"/>
      <c r="PBM321" s="95"/>
      <c r="PBN321" s="99"/>
      <c r="PBO321" s="95"/>
      <c r="PBP321" s="99"/>
      <c r="PBQ321" s="95"/>
      <c r="PBR321" s="99"/>
      <c r="PBS321" s="95"/>
      <c r="PBT321" s="99"/>
      <c r="PBU321" s="95"/>
      <c r="PBV321" s="99"/>
      <c r="PBW321" s="95"/>
      <c r="PBX321" s="99"/>
      <c r="PBY321" s="95"/>
      <c r="PBZ321" s="99"/>
      <c r="PCA321" s="95"/>
      <c r="PCB321" s="99"/>
      <c r="PCC321" s="95"/>
      <c r="PCD321" s="99"/>
      <c r="PCE321" s="95"/>
      <c r="PCF321" s="99"/>
      <c r="PCG321" s="95"/>
      <c r="PCH321" s="99"/>
      <c r="PCI321" s="95"/>
      <c r="PCJ321" s="99"/>
      <c r="PCK321" s="95"/>
      <c r="PCL321" s="99"/>
      <c r="PCM321" s="95"/>
      <c r="PCN321" s="99"/>
      <c r="PCO321" s="95"/>
      <c r="PCP321" s="99"/>
      <c r="PCQ321" s="95"/>
      <c r="PCR321" s="99"/>
      <c r="PCS321" s="95"/>
      <c r="PCT321" s="99"/>
      <c r="PCU321" s="95"/>
      <c r="PCV321" s="99"/>
      <c r="PCW321" s="95"/>
      <c r="PCX321" s="99"/>
      <c r="PCY321" s="95"/>
      <c r="PCZ321" s="99"/>
      <c r="PDA321" s="95"/>
      <c r="PDB321" s="99"/>
      <c r="PDC321" s="95"/>
      <c r="PDD321" s="99"/>
      <c r="PDE321" s="95"/>
      <c r="PDF321" s="99"/>
      <c r="PDG321" s="95"/>
      <c r="PDH321" s="99"/>
      <c r="PDI321" s="95"/>
      <c r="PDJ321" s="99"/>
      <c r="PDK321" s="95"/>
      <c r="PDL321" s="99"/>
      <c r="PDM321" s="95"/>
      <c r="PDN321" s="99"/>
      <c r="PDO321" s="95"/>
      <c r="PDP321" s="99"/>
      <c r="PDQ321" s="95"/>
      <c r="PDR321" s="99"/>
      <c r="PDS321" s="95"/>
      <c r="PDT321" s="99"/>
      <c r="PDU321" s="95"/>
      <c r="PDV321" s="99"/>
      <c r="PDW321" s="95"/>
      <c r="PDX321" s="99"/>
      <c r="PDY321" s="95"/>
      <c r="PDZ321" s="99"/>
      <c r="PEA321" s="95"/>
      <c r="PEB321" s="99"/>
      <c r="PEC321" s="95"/>
      <c r="PED321" s="99"/>
      <c r="PEE321" s="95"/>
      <c r="PEF321" s="99"/>
      <c r="PEG321" s="95"/>
      <c r="PEH321" s="99"/>
      <c r="PEI321" s="95"/>
      <c r="PEJ321" s="99"/>
      <c r="PEK321" s="95"/>
      <c r="PEL321" s="99"/>
      <c r="PEM321" s="95"/>
      <c r="PEN321" s="99"/>
      <c r="PEO321" s="95"/>
      <c r="PEP321" s="99"/>
      <c r="PEQ321" s="95"/>
      <c r="PER321" s="99"/>
      <c r="PES321" s="95"/>
      <c r="PET321" s="99"/>
      <c r="PEU321" s="95"/>
      <c r="PEV321" s="99"/>
      <c r="PEW321" s="95"/>
      <c r="PEX321" s="99"/>
      <c r="PEY321" s="95"/>
      <c r="PEZ321" s="99"/>
      <c r="PFA321" s="95"/>
      <c r="PFB321" s="99"/>
      <c r="PFC321" s="95"/>
      <c r="PFD321" s="99"/>
      <c r="PFE321" s="95"/>
      <c r="PFF321" s="99"/>
      <c r="PFG321" s="95"/>
      <c r="PFH321" s="99"/>
      <c r="PFI321" s="95"/>
      <c r="PFJ321" s="99"/>
      <c r="PFK321" s="95"/>
      <c r="PFL321" s="99"/>
      <c r="PFM321" s="95"/>
      <c r="PFN321" s="99"/>
      <c r="PFO321" s="95"/>
      <c r="PFP321" s="99"/>
      <c r="PFQ321" s="95"/>
      <c r="PFR321" s="99"/>
      <c r="PFS321" s="95"/>
      <c r="PFT321" s="99"/>
      <c r="PFU321" s="95"/>
      <c r="PFV321" s="99"/>
      <c r="PFW321" s="95"/>
      <c r="PFX321" s="99"/>
      <c r="PFY321" s="95"/>
      <c r="PFZ321" s="99"/>
      <c r="PGA321" s="95"/>
      <c r="PGB321" s="99"/>
      <c r="PGC321" s="95"/>
      <c r="PGD321" s="99"/>
      <c r="PGE321" s="95"/>
      <c r="PGF321" s="99"/>
      <c r="PGG321" s="95"/>
      <c r="PGH321" s="99"/>
      <c r="PGI321" s="95"/>
      <c r="PGJ321" s="99"/>
      <c r="PGK321" s="95"/>
      <c r="PGL321" s="99"/>
      <c r="PGM321" s="95"/>
      <c r="PGN321" s="99"/>
      <c r="PGO321" s="95"/>
      <c r="PGP321" s="99"/>
      <c r="PGQ321" s="95"/>
      <c r="PGR321" s="99"/>
      <c r="PGS321" s="95"/>
      <c r="PGT321" s="99"/>
      <c r="PGU321" s="95"/>
      <c r="PGV321" s="99"/>
      <c r="PGW321" s="95"/>
      <c r="PGX321" s="99"/>
      <c r="PGY321" s="95"/>
      <c r="PGZ321" s="99"/>
      <c r="PHA321" s="95"/>
      <c r="PHB321" s="99"/>
      <c r="PHC321" s="95"/>
      <c r="PHD321" s="99"/>
      <c r="PHE321" s="95"/>
      <c r="PHF321" s="99"/>
      <c r="PHG321" s="95"/>
      <c r="PHH321" s="99"/>
      <c r="PHI321" s="95"/>
      <c r="PHJ321" s="99"/>
      <c r="PHK321" s="95"/>
      <c r="PHL321" s="99"/>
      <c r="PHM321" s="95"/>
      <c r="PHN321" s="99"/>
      <c r="PHO321" s="95"/>
      <c r="PHP321" s="99"/>
      <c r="PHQ321" s="95"/>
      <c r="PHR321" s="99"/>
      <c r="PHS321" s="95"/>
      <c r="PHT321" s="99"/>
      <c r="PHU321" s="95"/>
      <c r="PHV321" s="99"/>
      <c r="PHW321" s="95"/>
      <c r="PHX321" s="99"/>
      <c r="PHY321" s="95"/>
      <c r="PHZ321" s="99"/>
      <c r="PIA321" s="95"/>
      <c r="PIB321" s="99"/>
      <c r="PIC321" s="95"/>
      <c r="PID321" s="99"/>
      <c r="PIE321" s="95"/>
      <c r="PIF321" s="99"/>
      <c r="PIG321" s="95"/>
      <c r="PIH321" s="99"/>
      <c r="PII321" s="95"/>
      <c r="PIJ321" s="99"/>
      <c r="PIK321" s="95"/>
      <c r="PIL321" s="99"/>
      <c r="PIM321" s="95"/>
      <c r="PIN321" s="99"/>
      <c r="PIO321" s="95"/>
      <c r="PIP321" s="99"/>
      <c r="PIQ321" s="95"/>
      <c r="PIR321" s="99"/>
      <c r="PIS321" s="95"/>
      <c r="PIT321" s="99"/>
      <c r="PIU321" s="95"/>
      <c r="PIV321" s="99"/>
      <c r="PIW321" s="95"/>
      <c r="PIX321" s="99"/>
      <c r="PIY321" s="95"/>
      <c r="PIZ321" s="99"/>
      <c r="PJA321" s="95"/>
      <c r="PJB321" s="99"/>
      <c r="PJC321" s="95"/>
      <c r="PJD321" s="99"/>
      <c r="PJE321" s="95"/>
      <c r="PJF321" s="99"/>
      <c r="PJG321" s="95"/>
      <c r="PJH321" s="99"/>
      <c r="PJI321" s="95"/>
      <c r="PJJ321" s="99"/>
      <c r="PJK321" s="95"/>
      <c r="PJL321" s="99"/>
      <c r="PJM321" s="95"/>
      <c r="PJN321" s="99"/>
      <c r="PJO321" s="95"/>
      <c r="PJP321" s="99"/>
      <c r="PJQ321" s="95"/>
      <c r="PJR321" s="99"/>
      <c r="PJS321" s="95"/>
      <c r="PJT321" s="99"/>
      <c r="PJU321" s="95"/>
      <c r="PJV321" s="99"/>
      <c r="PJW321" s="95"/>
      <c r="PJX321" s="99"/>
      <c r="PJY321" s="95"/>
      <c r="PJZ321" s="99"/>
      <c r="PKA321" s="95"/>
      <c r="PKB321" s="99"/>
      <c r="PKC321" s="95"/>
      <c r="PKD321" s="99"/>
      <c r="PKE321" s="95"/>
      <c r="PKF321" s="99"/>
      <c r="PKG321" s="95"/>
      <c r="PKH321" s="99"/>
      <c r="PKI321" s="95"/>
      <c r="PKJ321" s="99"/>
      <c r="PKK321" s="95"/>
      <c r="PKL321" s="99"/>
      <c r="PKM321" s="95"/>
      <c r="PKN321" s="99"/>
      <c r="PKO321" s="95"/>
      <c r="PKP321" s="99"/>
      <c r="PKQ321" s="95"/>
      <c r="PKR321" s="99"/>
      <c r="PKS321" s="95"/>
      <c r="PKT321" s="99"/>
      <c r="PKU321" s="95"/>
      <c r="PKV321" s="99"/>
      <c r="PKW321" s="95"/>
      <c r="PKX321" s="99"/>
      <c r="PKY321" s="95"/>
      <c r="PKZ321" s="99"/>
      <c r="PLA321" s="95"/>
      <c r="PLB321" s="99"/>
      <c r="PLC321" s="95"/>
      <c r="PLD321" s="99"/>
      <c r="PLE321" s="95"/>
      <c r="PLF321" s="99"/>
      <c r="PLG321" s="95"/>
      <c r="PLH321" s="99"/>
      <c r="PLI321" s="95"/>
      <c r="PLJ321" s="99"/>
      <c r="PLK321" s="95"/>
      <c r="PLL321" s="99"/>
      <c r="PLM321" s="95"/>
      <c r="PLN321" s="99"/>
      <c r="PLO321" s="95"/>
      <c r="PLP321" s="99"/>
      <c r="PLQ321" s="95"/>
      <c r="PLR321" s="99"/>
      <c r="PLS321" s="95"/>
      <c r="PLT321" s="99"/>
      <c r="PLU321" s="95"/>
      <c r="PLV321" s="99"/>
      <c r="PLW321" s="95"/>
      <c r="PLX321" s="99"/>
      <c r="PLY321" s="95"/>
      <c r="PLZ321" s="99"/>
      <c r="PMA321" s="95"/>
      <c r="PMB321" s="99"/>
      <c r="PMC321" s="95"/>
      <c r="PMD321" s="99"/>
      <c r="PME321" s="95"/>
      <c r="PMF321" s="99"/>
      <c r="PMG321" s="95"/>
      <c r="PMH321" s="99"/>
      <c r="PMI321" s="95"/>
      <c r="PMJ321" s="99"/>
      <c r="PMK321" s="95"/>
      <c r="PML321" s="99"/>
      <c r="PMM321" s="95"/>
      <c r="PMN321" s="99"/>
      <c r="PMO321" s="95"/>
      <c r="PMP321" s="99"/>
      <c r="PMQ321" s="95"/>
      <c r="PMR321" s="99"/>
      <c r="PMS321" s="95"/>
      <c r="PMT321" s="99"/>
      <c r="PMU321" s="95"/>
      <c r="PMV321" s="99"/>
      <c r="PMW321" s="95"/>
      <c r="PMX321" s="99"/>
      <c r="PMY321" s="95"/>
      <c r="PMZ321" s="99"/>
      <c r="PNA321" s="95"/>
      <c r="PNB321" s="99"/>
      <c r="PNC321" s="95"/>
      <c r="PND321" s="99"/>
      <c r="PNE321" s="95"/>
      <c r="PNF321" s="99"/>
      <c r="PNG321" s="95"/>
      <c r="PNH321" s="99"/>
      <c r="PNI321" s="95"/>
      <c r="PNJ321" s="99"/>
      <c r="PNK321" s="95"/>
      <c r="PNL321" s="99"/>
      <c r="PNM321" s="95"/>
      <c r="PNN321" s="99"/>
      <c r="PNO321" s="95"/>
      <c r="PNP321" s="99"/>
      <c r="PNQ321" s="95"/>
      <c r="PNR321" s="99"/>
      <c r="PNS321" s="95"/>
      <c r="PNT321" s="99"/>
      <c r="PNU321" s="95"/>
      <c r="PNV321" s="99"/>
      <c r="PNW321" s="95"/>
      <c r="PNX321" s="99"/>
      <c r="PNY321" s="95"/>
      <c r="PNZ321" s="99"/>
      <c r="POA321" s="95"/>
      <c r="POB321" s="99"/>
      <c r="POC321" s="95"/>
      <c r="POD321" s="99"/>
      <c r="POE321" s="95"/>
      <c r="POF321" s="99"/>
      <c r="POG321" s="95"/>
      <c r="POH321" s="99"/>
      <c r="POI321" s="95"/>
      <c r="POJ321" s="99"/>
      <c r="POK321" s="95"/>
      <c r="POL321" s="99"/>
      <c r="POM321" s="95"/>
      <c r="PON321" s="99"/>
      <c r="POO321" s="95"/>
      <c r="POP321" s="99"/>
      <c r="POQ321" s="95"/>
      <c r="POR321" s="99"/>
      <c r="POS321" s="95"/>
      <c r="POT321" s="99"/>
      <c r="POU321" s="95"/>
      <c r="POV321" s="99"/>
      <c r="POW321" s="95"/>
      <c r="POX321" s="99"/>
      <c r="POY321" s="95"/>
      <c r="POZ321" s="99"/>
      <c r="PPA321" s="95"/>
      <c r="PPB321" s="99"/>
      <c r="PPC321" s="95"/>
      <c r="PPD321" s="99"/>
      <c r="PPE321" s="95"/>
      <c r="PPF321" s="99"/>
      <c r="PPG321" s="95"/>
      <c r="PPH321" s="99"/>
      <c r="PPI321" s="95"/>
      <c r="PPJ321" s="99"/>
      <c r="PPK321" s="95"/>
      <c r="PPL321" s="99"/>
      <c r="PPM321" s="95"/>
      <c r="PPN321" s="99"/>
      <c r="PPO321" s="95"/>
      <c r="PPP321" s="99"/>
      <c r="PPQ321" s="95"/>
      <c r="PPR321" s="99"/>
      <c r="PPS321" s="95"/>
      <c r="PPT321" s="99"/>
      <c r="PPU321" s="95"/>
      <c r="PPV321" s="99"/>
      <c r="PPW321" s="95"/>
      <c r="PPX321" s="99"/>
      <c r="PPY321" s="95"/>
      <c r="PPZ321" s="99"/>
      <c r="PQA321" s="95"/>
      <c r="PQB321" s="99"/>
      <c r="PQC321" s="95"/>
      <c r="PQD321" s="99"/>
      <c r="PQE321" s="95"/>
      <c r="PQF321" s="99"/>
      <c r="PQG321" s="95"/>
      <c r="PQH321" s="99"/>
      <c r="PQI321" s="95"/>
      <c r="PQJ321" s="99"/>
      <c r="PQK321" s="95"/>
      <c r="PQL321" s="99"/>
      <c r="PQM321" s="95"/>
      <c r="PQN321" s="99"/>
      <c r="PQO321" s="95"/>
      <c r="PQP321" s="99"/>
      <c r="PQQ321" s="95"/>
      <c r="PQR321" s="99"/>
      <c r="PQS321" s="95"/>
      <c r="PQT321" s="99"/>
      <c r="PQU321" s="95"/>
      <c r="PQV321" s="99"/>
      <c r="PQW321" s="95"/>
      <c r="PQX321" s="99"/>
      <c r="PQY321" s="95"/>
      <c r="PQZ321" s="99"/>
      <c r="PRA321" s="95"/>
      <c r="PRB321" s="99"/>
      <c r="PRC321" s="95"/>
      <c r="PRD321" s="99"/>
      <c r="PRE321" s="95"/>
      <c r="PRF321" s="99"/>
      <c r="PRG321" s="95"/>
      <c r="PRH321" s="99"/>
      <c r="PRI321" s="95"/>
      <c r="PRJ321" s="99"/>
      <c r="PRK321" s="95"/>
      <c r="PRL321" s="99"/>
      <c r="PRM321" s="95"/>
      <c r="PRN321" s="99"/>
      <c r="PRO321" s="95"/>
      <c r="PRP321" s="99"/>
      <c r="PRQ321" s="95"/>
      <c r="PRR321" s="99"/>
      <c r="PRS321" s="95"/>
      <c r="PRT321" s="99"/>
      <c r="PRU321" s="95"/>
      <c r="PRV321" s="99"/>
      <c r="PRW321" s="95"/>
      <c r="PRX321" s="99"/>
      <c r="PRY321" s="95"/>
      <c r="PRZ321" s="99"/>
      <c r="PSA321" s="95"/>
      <c r="PSB321" s="99"/>
      <c r="PSC321" s="95"/>
      <c r="PSD321" s="99"/>
      <c r="PSE321" s="95"/>
      <c r="PSF321" s="99"/>
      <c r="PSG321" s="95"/>
      <c r="PSH321" s="99"/>
      <c r="PSI321" s="95"/>
      <c r="PSJ321" s="99"/>
      <c r="PSK321" s="95"/>
      <c r="PSL321" s="99"/>
      <c r="PSM321" s="95"/>
      <c r="PSN321" s="99"/>
      <c r="PSO321" s="95"/>
      <c r="PSP321" s="99"/>
      <c r="PSQ321" s="95"/>
      <c r="PSR321" s="99"/>
      <c r="PSS321" s="95"/>
      <c r="PST321" s="99"/>
      <c r="PSU321" s="95"/>
      <c r="PSV321" s="99"/>
      <c r="PSW321" s="95"/>
      <c r="PSX321" s="99"/>
      <c r="PSY321" s="95"/>
      <c r="PSZ321" s="99"/>
      <c r="PTA321" s="95"/>
      <c r="PTB321" s="99"/>
      <c r="PTC321" s="95"/>
      <c r="PTD321" s="99"/>
      <c r="PTE321" s="95"/>
      <c r="PTF321" s="99"/>
      <c r="PTG321" s="95"/>
      <c r="PTH321" s="99"/>
      <c r="PTI321" s="95"/>
      <c r="PTJ321" s="99"/>
      <c r="PTK321" s="95"/>
      <c r="PTL321" s="99"/>
      <c r="PTM321" s="95"/>
      <c r="PTN321" s="99"/>
      <c r="PTO321" s="95"/>
      <c r="PTP321" s="99"/>
      <c r="PTQ321" s="95"/>
      <c r="PTR321" s="99"/>
      <c r="PTS321" s="95"/>
      <c r="PTT321" s="99"/>
      <c r="PTU321" s="95"/>
      <c r="PTV321" s="99"/>
      <c r="PTW321" s="95"/>
      <c r="PTX321" s="99"/>
      <c r="PTY321" s="95"/>
      <c r="PTZ321" s="99"/>
      <c r="PUA321" s="95"/>
      <c r="PUB321" s="99"/>
      <c r="PUC321" s="95"/>
      <c r="PUD321" s="99"/>
      <c r="PUE321" s="95"/>
      <c r="PUF321" s="99"/>
      <c r="PUG321" s="95"/>
      <c r="PUH321" s="99"/>
      <c r="PUI321" s="95"/>
      <c r="PUJ321" s="99"/>
      <c r="PUK321" s="95"/>
      <c r="PUL321" s="99"/>
      <c r="PUM321" s="95"/>
      <c r="PUN321" s="99"/>
      <c r="PUO321" s="95"/>
      <c r="PUP321" s="99"/>
      <c r="PUQ321" s="95"/>
      <c r="PUR321" s="99"/>
      <c r="PUS321" s="95"/>
      <c r="PUT321" s="99"/>
      <c r="PUU321" s="95"/>
      <c r="PUV321" s="99"/>
      <c r="PUW321" s="95"/>
      <c r="PUX321" s="99"/>
      <c r="PUY321" s="95"/>
      <c r="PUZ321" s="99"/>
      <c r="PVA321" s="95"/>
      <c r="PVB321" s="99"/>
      <c r="PVC321" s="95"/>
      <c r="PVD321" s="99"/>
      <c r="PVE321" s="95"/>
      <c r="PVF321" s="99"/>
      <c r="PVG321" s="95"/>
      <c r="PVH321" s="99"/>
      <c r="PVI321" s="95"/>
      <c r="PVJ321" s="99"/>
      <c r="PVK321" s="95"/>
      <c r="PVL321" s="99"/>
      <c r="PVM321" s="95"/>
      <c r="PVN321" s="99"/>
      <c r="PVO321" s="95"/>
      <c r="PVP321" s="99"/>
      <c r="PVQ321" s="95"/>
      <c r="PVR321" s="99"/>
      <c r="PVS321" s="95"/>
      <c r="PVT321" s="99"/>
      <c r="PVU321" s="95"/>
      <c r="PVV321" s="99"/>
      <c r="PVW321" s="95"/>
      <c r="PVX321" s="99"/>
      <c r="PVY321" s="95"/>
      <c r="PVZ321" s="99"/>
      <c r="PWA321" s="95"/>
      <c r="PWB321" s="99"/>
      <c r="PWC321" s="95"/>
      <c r="PWD321" s="99"/>
      <c r="PWE321" s="95"/>
      <c r="PWF321" s="99"/>
      <c r="PWG321" s="95"/>
      <c r="PWH321" s="99"/>
      <c r="PWI321" s="95"/>
      <c r="PWJ321" s="99"/>
      <c r="PWK321" s="95"/>
      <c r="PWL321" s="99"/>
      <c r="PWM321" s="95"/>
      <c r="PWN321" s="99"/>
      <c r="PWO321" s="95"/>
      <c r="PWP321" s="99"/>
      <c r="PWQ321" s="95"/>
      <c r="PWR321" s="99"/>
      <c r="PWS321" s="95"/>
      <c r="PWT321" s="99"/>
      <c r="PWU321" s="95"/>
      <c r="PWV321" s="99"/>
      <c r="PWW321" s="95"/>
      <c r="PWX321" s="99"/>
      <c r="PWY321" s="95"/>
      <c r="PWZ321" s="99"/>
      <c r="PXA321" s="95"/>
      <c r="PXB321" s="99"/>
      <c r="PXC321" s="95"/>
      <c r="PXD321" s="99"/>
      <c r="PXE321" s="95"/>
      <c r="PXF321" s="99"/>
      <c r="PXG321" s="95"/>
      <c r="PXH321" s="99"/>
      <c r="PXI321" s="95"/>
      <c r="PXJ321" s="99"/>
      <c r="PXK321" s="95"/>
      <c r="PXL321" s="99"/>
      <c r="PXM321" s="95"/>
      <c r="PXN321" s="99"/>
      <c r="PXO321" s="95"/>
      <c r="PXP321" s="99"/>
      <c r="PXQ321" s="95"/>
      <c r="PXR321" s="99"/>
      <c r="PXS321" s="95"/>
      <c r="PXT321" s="99"/>
      <c r="PXU321" s="95"/>
      <c r="PXV321" s="99"/>
      <c r="PXW321" s="95"/>
      <c r="PXX321" s="99"/>
      <c r="PXY321" s="95"/>
      <c r="PXZ321" s="99"/>
      <c r="PYA321" s="95"/>
      <c r="PYB321" s="99"/>
      <c r="PYC321" s="95"/>
      <c r="PYD321" s="99"/>
      <c r="PYE321" s="95"/>
      <c r="PYF321" s="99"/>
      <c r="PYG321" s="95"/>
      <c r="PYH321" s="99"/>
      <c r="PYI321" s="95"/>
      <c r="PYJ321" s="99"/>
      <c r="PYK321" s="95"/>
      <c r="PYL321" s="99"/>
      <c r="PYM321" s="95"/>
      <c r="PYN321" s="99"/>
      <c r="PYO321" s="95"/>
      <c r="PYP321" s="99"/>
      <c r="PYQ321" s="95"/>
      <c r="PYR321" s="99"/>
      <c r="PYS321" s="95"/>
      <c r="PYT321" s="99"/>
      <c r="PYU321" s="95"/>
      <c r="PYV321" s="99"/>
      <c r="PYW321" s="95"/>
      <c r="PYX321" s="99"/>
      <c r="PYY321" s="95"/>
      <c r="PYZ321" s="99"/>
      <c r="PZA321" s="95"/>
      <c r="PZB321" s="99"/>
      <c r="PZC321" s="95"/>
      <c r="PZD321" s="99"/>
      <c r="PZE321" s="95"/>
      <c r="PZF321" s="99"/>
      <c r="PZG321" s="95"/>
      <c r="PZH321" s="99"/>
      <c r="PZI321" s="95"/>
      <c r="PZJ321" s="99"/>
      <c r="PZK321" s="95"/>
      <c r="PZL321" s="99"/>
      <c r="PZM321" s="95"/>
      <c r="PZN321" s="99"/>
      <c r="PZO321" s="95"/>
      <c r="PZP321" s="99"/>
      <c r="PZQ321" s="95"/>
      <c r="PZR321" s="99"/>
      <c r="PZS321" s="95"/>
      <c r="PZT321" s="99"/>
      <c r="PZU321" s="95"/>
      <c r="PZV321" s="99"/>
      <c r="PZW321" s="95"/>
      <c r="PZX321" s="99"/>
      <c r="PZY321" s="95"/>
      <c r="PZZ321" s="99"/>
      <c r="QAA321" s="95"/>
      <c r="QAB321" s="99"/>
      <c r="QAC321" s="95"/>
      <c r="QAD321" s="99"/>
      <c r="QAE321" s="95"/>
      <c r="QAF321" s="99"/>
      <c r="QAG321" s="95"/>
      <c r="QAH321" s="99"/>
      <c r="QAI321" s="95"/>
      <c r="QAJ321" s="99"/>
      <c r="QAK321" s="95"/>
      <c r="QAL321" s="99"/>
      <c r="QAM321" s="95"/>
      <c r="QAN321" s="99"/>
      <c r="QAO321" s="95"/>
      <c r="QAP321" s="99"/>
      <c r="QAQ321" s="95"/>
      <c r="QAR321" s="99"/>
      <c r="QAS321" s="95"/>
      <c r="QAT321" s="99"/>
      <c r="QAU321" s="95"/>
      <c r="QAV321" s="99"/>
      <c r="QAW321" s="95"/>
      <c r="QAX321" s="99"/>
      <c r="QAY321" s="95"/>
      <c r="QAZ321" s="99"/>
      <c r="QBA321" s="95"/>
      <c r="QBB321" s="99"/>
      <c r="QBC321" s="95"/>
      <c r="QBD321" s="99"/>
      <c r="QBE321" s="95"/>
      <c r="QBF321" s="99"/>
      <c r="QBG321" s="95"/>
      <c r="QBH321" s="99"/>
      <c r="QBI321" s="95"/>
      <c r="QBJ321" s="99"/>
      <c r="QBK321" s="95"/>
      <c r="QBL321" s="99"/>
      <c r="QBM321" s="95"/>
      <c r="QBN321" s="99"/>
      <c r="QBO321" s="95"/>
      <c r="QBP321" s="99"/>
      <c r="QBQ321" s="95"/>
      <c r="QBR321" s="99"/>
      <c r="QBS321" s="95"/>
      <c r="QBT321" s="99"/>
      <c r="QBU321" s="95"/>
      <c r="QBV321" s="99"/>
      <c r="QBW321" s="95"/>
      <c r="QBX321" s="99"/>
      <c r="QBY321" s="95"/>
      <c r="QBZ321" s="99"/>
      <c r="QCA321" s="95"/>
      <c r="QCB321" s="99"/>
      <c r="QCC321" s="95"/>
      <c r="QCD321" s="99"/>
      <c r="QCE321" s="95"/>
      <c r="QCF321" s="99"/>
      <c r="QCG321" s="95"/>
      <c r="QCH321" s="99"/>
      <c r="QCI321" s="95"/>
      <c r="QCJ321" s="99"/>
      <c r="QCK321" s="95"/>
      <c r="QCL321" s="99"/>
      <c r="QCM321" s="95"/>
      <c r="QCN321" s="99"/>
      <c r="QCO321" s="95"/>
      <c r="QCP321" s="99"/>
      <c r="QCQ321" s="95"/>
      <c r="QCR321" s="99"/>
      <c r="QCS321" s="95"/>
      <c r="QCT321" s="99"/>
      <c r="QCU321" s="95"/>
      <c r="QCV321" s="99"/>
      <c r="QCW321" s="95"/>
      <c r="QCX321" s="99"/>
      <c r="QCY321" s="95"/>
      <c r="QCZ321" s="99"/>
      <c r="QDA321" s="95"/>
      <c r="QDB321" s="99"/>
      <c r="QDC321" s="95"/>
      <c r="QDD321" s="99"/>
      <c r="QDE321" s="95"/>
      <c r="QDF321" s="99"/>
      <c r="QDG321" s="95"/>
      <c r="QDH321" s="99"/>
      <c r="QDI321" s="95"/>
      <c r="QDJ321" s="99"/>
      <c r="QDK321" s="95"/>
      <c r="QDL321" s="99"/>
      <c r="QDM321" s="95"/>
      <c r="QDN321" s="99"/>
      <c r="QDO321" s="95"/>
      <c r="QDP321" s="99"/>
      <c r="QDQ321" s="95"/>
      <c r="QDR321" s="99"/>
      <c r="QDS321" s="95"/>
      <c r="QDT321" s="99"/>
      <c r="QDU321" s="95"/>
      <c r="QDV321" s="99"/>
      <c r="QDW321" s="95"/>
      <c r="QDX321" s="99"/>
      <c r="QDY321" s="95"/>
      <c r="QDZ321" s="99"/>
      <c r="QEA321" s="95"/>
      <c r="QEB321" s="99"/>
      <c r="QEC321" s="95"/>
      <c r="QED321" s="99"/>
      <c r="QEE321" s="95"/>
      <c r="QEF321" s="99"/>
      <c r="QEG321" s="95"/>
      <c r="QEH321" s="99"/>
      <c r="QEI321" s="95"/>
      <c r="QEJ321" s="99"/>
      <c r="QEK321" s="95"/>
      <c r="QEL321" s="99"/>
      <c r="QEM321" s="95"/>
      <c r="QEN321" s="99"/>
      <c r="QEO321" s="95"/>
      <c r="QEP321" s="99"/>
      <c r="QEQ321" s="95"/>
      <c r="QER321" s="99"/>
      <c r="QES321" s="95"/>
      <c r="QET321" s="99"/>
      <c r="QEU321" s="95"/>
      <c r="QEV321" s="99"/>
      <c r="QEW321" s="95"/>
      <c r="QEX321" s="99"/>
      <c r="QEY321" s="95"/>
      <c r="QEZ321" s="99"/>
      <c r="QFA321" s="95"/>
      <c r="QFB321" s="99"/>
      <c r="QFC321" s="95"/>
      <c r="QFD321" s="99"/>
      <c r="QFE321" s="95"/>
      <c r="QFF321" s="99"/>
      <c r="QFG321" s="95"/>
      <c r="QFH321" s="99"/>
      <c r="QFI321" s="95"/>
      <c r="QFJ321" s="99"/>
      <c r="QFK321" s="95"/>
      <c r="QFL321" s="99"/>
      <c r="QFM321" s="95"/>
      <c r="QFN321" s="99"/>
      <c r="QFO321" s="95"/>
      <c r="QFP321" s="99"/>
      <c r="QFQ321" s="95"/>
      <c r="QFR321" s="99"/>
      <c r="QFS321" s="95"/>
      <c r="QFT321" s="99"/>
      <c r="QFU321" s="95"/>
      <c r="QFV321" s="99"/>
      <c r="QFW321" s="95"/>
      <c r="QFX321" s="99"/>
      <c r="QFY321" s="95"/>
      <c r="QFZ321" s="99"/>
      <c r="QGA321" s="95"/>
      <c r="QGB321" s="99"/>
      <c r="QGC321" s="95"/>
      <c r="QGD321" s="99"/>
      <c r="QGE321" s="95"/>
      <c r="QGF321" s="99"/>
      <c r="QGG321" s="95"/>
      <c r="QGH321" s="99"/>
      <c r="QGI321" s="95"/>
      <c r="QGJ321" s="99"/>
      <c r="QGK321" s="95"/>
      <c r="QGL321" s="99"/>
      <c r="QGM321" s="95"/>
      <c r="QGN321" s="99"/>
      <c r="QGO321" s="95"/>
      <c r="QGP321" s="99"/>
      <c r="QGQ321" s="95"/>
      <c r="QGR321" s="99"/>
      <c r="QGS321" s="95"/>
      <c r="QGT321" s="99"/>
      <c r="QGU321" s="95"/>
      <c r="QGV321" s="99"/>
      <c r="QGW321" s="95"/>
      <c r="QGX321" s="99"/>
      <c r="QGY321" s="95"/>
      <c r="QGZ321" s="99"/>
      <c r="QHA321" s="95"/>
      <c r="QHB321" s="99"/>
      <c r="QHC321" s="95"/>
      <c r="QHD321" s="99"/>
      <c r="QHE321" s="95"/>
      <c r="QHF321" s="99"/>
      <c r="QHG321" s="95"/>
      <c r="QHH321" s="99"/>
      <c r="QHI321" s="95"/>
      <c r="QHJ321" s="99"/>
      <c r="QHK321" s="95"/>
      <c r="QHL321" s="99"/>
      <c r="QHM321" s="95"/>
      <c r="QHN321" s="99"/>
      <c r="QHO321" s="95"/>
      <c r="QHP321" s="99"/>
      <c r="QHQ321" s="95"/>
      <c r="QHR321" s="99"/>
      <c r="QHS321" s="95"/>
      <c r="QHT321" s="99"/>
      <c r="QHU321" s="95"/>
      <c r="QHV321" s="99"/>
      <c r="QHW321" s="95"/>
      <c r="QHX321" s="99"/>
      <c r="QHY321" s="95"/>
      <c r="QHZ321" s="99"/>
      <c r="QIA321" s="95"/>
      <c r="QIB321" s="99"/>
      <c r="QIC321" s="95"/>
      <c r="QID321" s="99"/>
      <c r="QIE321" s="95"/>
      <c r="QIF321" s="99"/>
      <c r="QIG321" s="95"/>
      <c r="QIH321" s="99"/>
      <c r="QII321" s="95"/>
      <c r="QIJ321" s="99"/>
      <c r="QIK321" s="95"/>
      <c r="QIL321" s="99"/>
      <c r="QIM321" s="95"/>
      <c r="QIN321" s="99"/>
      <c r="QIO321" s="95"/>
      <c r="QIP321" s="99"/>
      <c r="QIQ321" s="95"/>
      <c r="QIR321" s="99"/>
      <c r="QIS321" s="95"/>
      <c r="QIT321" s="99"/>
      <c r="QIU321" s="95"/>
      <c r="QIV321" s="99"/>
      <c r="QIW321" s="95"/>
      <c r="QIX321" s="99"/>
      <c r="QIY321" s="95"/>
      <c r="QIZ321" s="99"/>
      <c r="QJA321" s="95"/>
      <c r="QJB321" s="99"/>
      <c r="QJC321" s="95"/>
      <c r="QJD321" s="99"/>
      <c r="QJE321" s="95"/>
      <c r="QJF321" s="99"/>
      <c r="QJG321" s="95"/>
      <c r="QJH321" s="99"/>
      <c r="QJI321" s="95"/>
      <c r="QJJ321" s="99"/>
      <c r="QJK321" s="95"/>
      <c r="QJL321" s="99"/>
      <c r="QJM321" s="95"/>
      <c r="QJN321" s="99"/>
      <c r="QJO321" s="95"/>
      <c r="QJP321" s="99"/>
      <c r="QJQ321" s="95"/>
      <c r="QJR321" s="99"/>
      <c r="QJS321" s="95"/>
      <c r="QJT321" s="99"/>
      <c r="QJU321" s="95"/>
      <c r="QJV321" s="99"/>
      <c r="QJW321" s="95"/>
      <c r="QJX321" s="99"/>
      <c r="QJY321" s="95"/>
      <c r="QJZ321" s="99"/>
      <c r="QKA321" s="95"/>
      <c r="QKB321" s="99"/>
      <c r="QKC321" s="95"/>
      <c r="QKD321" s="99"/>
      <c r="QKE321" s="95"/>
      <c r="QKF321" s="99"/>
      <c r="QKG321" s="95"/>
      <c r="QKH321" s="99"/>
      <c r="QKI321" s="95"/>
      <c r="QKJ321" s="99"/>
      <c r="QKK321" s="95"/>
      <c r="QKL321" s="99"/>
      <c r="QKM321" s="95"/>
      <c r="QKN321" s="99"/>
      <c r="QKO321" s="95"/>
      <c r="QKP321" s="99"/>
      <c r="QKQ321" s="95"/>
      <c r="QKR321" s="99"/>
      <c r="QKS321" s="95"/>
      <c r="QKT321" s="99"/>
      <c r="QKU321" s="95"/>
      <c r="QKV321" s="99"/>
      <c r="QKW321" s="95"/>
      <c r="QKX321" s="99"/>
      <c r="QKY321" s="95"/>
      <c r="QKZ321" s="99"/>
      <c r="QLA321" s="95"/>
      <c r="QLB321" s="99"/>
      <c r="QLC321" s="95"/>
      <c r="QLD321" s="99"/>
      <c r="QLE321" s="95"/>
      <c r="QLF321" s="99"/>
      <c r="QLG321" s="95"/>
      <c r="QLH321" s="99"/>
      <c r="QLI321" s="95"/>
      <c r="QLJ321" s="99"/>
      <c r="QLK321" s="95"/>
      <c r="QLL321" s="99"/>
      <c r="QLM321" s="95"/>
      <c r="QLN321" s="99"/>
      <c r="QLO321" s="95"/>
      <c r="QLP321" s="99"/>
      <c r="QLQ321" s="95"/>
      <c r="QLR321" s="99"/>
      <c r="QLS321" s="95"/>
      <c r="QLT321" s="99"/>
      <c r="QLU321" s="95"/>
      <c r="QLV321" s="99"/>
      <c r="QLW321" s="95"/>
      <c r="QLX321" s="99"/>
      <c r="QLY321" s="95"/>
      <c r="QLZ321" s="99"/>
      <c r="QMA321" s="95"/>
      <c r="QMB321" s="99"/>
      <c r="QMC321" s="95"/>
      <c r="QMD321" s="99"/>
      <c r="QME321" s="95"/>
      <c r="QMF321" s="99"/>
      <c r="QMG321" s="95"/>
      <c r="QMH321" s="99"/>
      <c r="QMI321" s="95"/>
      <c r="QMJ321" s="99"/>
      <c r="QMK321" s="95"/>
      <c r="QML321" s="99"/>
      <c r="QMM321" s="95"/>
      <c r="QMN321" s="99"/>
      <c r="QMO321" s="95"/>
      <c r="QMP321" s="99"/>
      <c r="QMQ321" s="95"/>
      <c r="QMR321" s="99"/>
      <c r="QMS321" s="95"/>
      <c r="QMT321" s="99"/>
      <c r="QMU321" s="95"/>
      <c r="QMV321" s="99"/>
      <c r="QMW321" s="95"/>
      <c r="QMX321" s="99"/>
      <c r="QMY321" s="95"/>
      <c r="QMZ321" s="99"/>
      <c r="QNA321" s="95"/>
      <c r="QNB321" s="99"/>
      <c r="QNC321" s="95"/>
      <c r="QND321" s="99"/>
      <c r="QNE321" s="95"/>
      <c r="QNF321" s="99"/>
      <c r="QNG321" s="95"/>
      <c r="QNH321" s="99"/>
      <c r="QNI321" s="95"/>
      <c r="QNJ321" s="99"/>
      <c r="QNK321" s="95"/>
      <c r="QNL321" s="99"/>
      <c r="QNM321" s="95"/>
      <c r="QNN321" s="99"/>
      <c r="QNO321" s="95"/>
      <c r="QNP321" s="99"/>
      <c r="QNQ321" s="95"/>
      <c r="QNR321" s="99"/>
      <c r="QNS321" s="95"/>
      <c r="QNT321" s="99"/>
      <c r="QNU321" s="95"/>
      <c r="QNV321" s="99"/>
      <c r="QNW321" s="95"/>
      <c r="QNX321" s="99"/>
      <c r="QNY321" s="95"/>
      <c r="QNZ321" s="99"/>
      <c r="QOA321" s="95"/>
      <c r="QOB321" s="99"/>
      <c r="QOC321" s="95"/>
      <c r="QOD321" s="99"/>
      <c r="QOE321" s="95"/>
      <c r="QOF321" s="99"/>
      <c r="QOG321" s="95"/>
      <c r="QOH321" s="99"/>
      <c r="QOI321" s="95"/>
      <c r="QOJ321" s="99"/>
      <c r="QOK321" s="95"/>
      <c r="QOL321" s="99"/>
      <c r="QOM321" s="95"/>
      <c r="QON321" s="99"/>
      <c r="QOO321" s="95"/>
      <c r="QOP321" s="99"/>
      <c r="QOQ321" s="95"/>
      <c r="QOR321" s="99"/>
      <c r="QOS321" s="95"/>
      <c r="QOT321" s="99"/>
      <c r="QOU321" s="95"/>
      <c r="QOV321" s="99"/>
      <c r="QOW321" s="95"/>
      <c r="QOX321" s="99"/>
      <c r="QOY321" s="95"/>
      <c r="QOZ321" s="99"/>
      <c r="QPA321" s="95"/>
      <c r="QPB321" s="99"/>
      <c r="QPC321" s="95"/>
      <c r="QPD321" s="99"/>
      <c r="QPE321" s="95"/>
      <c r="QPF321" s="99"/>
      <c r="QPG321" s="95"/>
      <c r="QPH321" s="99"/>
      <c r="QPI321" s="95"/>
      <c r="QPJ321" s="99"/>
      <c r="QPK321" s="95"/>
      <c r="QPL321" s="99"/>
      <c r="QPM321" s="95"/>
      <c r="QPN321" s="99"/>
      <c r="QPO321" s="95"/>
      <c r="QPP321" s="99"/>
      <c r="QPQ321" s="95"/>
      <c r="QPR321" s="99"/>
      <c r="QPS321" s="95"/>
      <c r="QPT321" s="99"/>
      <c r="QPU321" s="95"/>
      <c r="QPV321" s="99"/>
      <c r="QPW321" s="95"/>
      <c r="QPX321" s="99"/>
      <c r="QPY321" s="95"/>
      <c r="QPZ321" s="99"/>
      <c r="QQA321" s="95"/>
      <c r="QQB321" s="99"/>
      <c r="QQC321" s="95"/>
      <c r="QQD321" s="99"/>
      <c r="QQE321" s="95"/>
      <c r="QQF321" s="99"/>
      <c r="QQG321" s="95"/>
      <c r="QQH321" s="99"/>
      <c r="QQI321" s="95"/>
      <c r="QQJ321" s="99"/>
      <c r="QQK321" s="95"/>
      <c r="QQL321" s="99"/>
      <c r="QQM321" s="95"/>
      <c r="QQN321" s="99"/>
      <c r="QQO321" s="95"/>
      <c r="QQP321" s="99"/>
      <c r="QQQ321" s="95"/>
      <c r="QQR321" s="99"/>
      <c r="QQS321" s="95"/>
      <c r="QQT321" s="99"/>
      <c r="QQU321" s="95"/>
      <c r="QQV321" s="99"/>
      <c r="QQW321" s="95"/>
      <c r="QQX321" s="99"/>
      <c r="QQY321" s="95"/>
      <c r="QQZ321" s="99"/>
      <c r="QRA321" s="95"/>
      <c r="QRB321" s="99"/>
      <c r="QRC321" s="95"/>
      <c r="QRD321" s="99"/>
      <c r="QRE321" s="95"/>
      <c r="QRF321" s="99"/>
      <c r="QRG321" s="95"/>
      <c r="QRH321" s="99"/>
      <c r="QRI321" s="95"/>
      <c r="QRJ321" s="99"/>
      <c r="QRK321" s="95"/>
      <c r="QRL321" s="99"/>
      <c r="QRM321" s="95"/>
      <c r="QRN321" s="99"/>
      <c r="QRO321" s="95"/>
      <c r="QRP321" s="99"/>
      <c r="QRQ321" s="95"/>
      <c r="QRR321" s="99"/>
      <c r="QRS321" s="95"/>
      <c r="QRT321" s="99"/>
      <c r="QRU321" s="95"/>
      <c r="QRV321" s="99"/>
      <c r="QRW321" s="95"/>
      <c r="QRX321" s="99"/>
      <c r="QRY321" s="95"/>
      <c r="QRZ321" s="99"/>
      <c r="QSA321" s="95"/>
      <c r="QSB321" s="99"/>
      <c r="QSC321" s="95"/>
      <c r="QSD321" s="99"/>
      <c r="QSE321" s="95"/>
      <c r="QSF321" s="99"/>
      <c r="QSG321" s="95"/>
      <c r="QSH321" s="99"/>
      <c r="QSI321" s="95"/>
      <c r="QSJ321" s="99"/>
      <c r="QSK321" s="95"/>
      <c r="QSL321" s="99"/>
      <c r="QSM321" s="95"/>
      <c r="QSN321" s="99"/>
      <c r="QSO321" s="95"/>
      <c r="QSP321" s="99"/>
      <c r="QSQ321" s="95"/>
      <c r="QSR321" s="99"/>
      <c r="QSS321" s="95"/>
      <c r="QST321" s="99"/>
      <c r="QSU321" s="95"/>
      <c r="QSV321" s="99"/>
      <c r="QSW321" s="95"/>
      <c r="QSX321" s="99"/>
      <c r="QSY321" s="95"/>
      <c r="QSZ321" s="99"/>
      <c r="QTA321" s="95"/>
      <c r="QTB321" s="99"/>
      <c r="QTC321" s="95"/>
      <c r="QTD321" s="99"/>
      <c r="QTE321" s="95"/>
      <c r="QTF321" s="99"/>
      <c r="QTG321" s="95"/>
      <c r="QTH321" s="99"/>
      <c r="QTI321" s="95"/>
      <c r="QTJ321" s="99"/>
      <c r="QTK321" s="95"/>
      <c r="QTL321" s="99"/>
      <c r="QTM321" s="95"/>
      <c r="QTN321" s="99"/>
      <c r="QTO321" s="95"/>
      <c r="QTP321" s="99"/>
      <c r="QTQ321" s="95"/>
      <c r="QTR321" s="99"/>
      <c r="QTS321" s="95"/>
      <c r="QTT321" s="99"/>
      <c r="QTU321" s="95"/>
      <c r="QTV321" s="99"/>
      <c r="QTW321" s="95"/>
      <c r="QTX321" s="99"/>
      <c r="QTY321" s="95"/>
      <c r="QTZ321" s="99"/>
      <c r="QUA321" s="95"/>
      <c r="QUB321" s="99"/>
      <c r="QUC321" s="95"/>
      <c r="QUD321" s="99"/>
      <c r="QUE321" s="95"/>
      <c r="QUF321" s="99"/>
      <c r="QUG321" s="95"/>
      <c r="QUH321" s="99"/>
      <c r="QUI321" s="95"/>
      <c r="QUJ321" s="99"/>
      <c r="QUK321" s="95"/>
      <c r="QUL321" s="99"/>
      <c r="QUM321" s="95"/>
      <c r="QUN321" s="99"/>
      <c r="QUO321" s="95"/>
      <c r="QUP321" s="99"/>
      <c r="QUQ321" s="95"/>
      <c r="QUR321" s="99"/>
      <c r="QUS321" s="95"/>
      <c r="QUT321" s="99"/>
      <c r="QUU321" s="95"/>
      <c r="QUV321" s="99"/>
      <c r="QUW321" s="95"/>
      <c r="QUX321" s="99"/>
      <c r="QUY321" s="95"/>
      <c r="QUZ321" s="99"/>
      <c r="QVA321" s="95"/>
      <c r="QVB321" s="99"/>
      <c r="QVC321" s="95"/>
      <c r="QVD321" s="99"/>
      <c r="QVE321" s="95"/>
      <c r="QVF321" s="99"/>
      <c r="QVG321" s="95"/>
      <c r="QVH321" s="99"/>
      <c r="QVI321" s="95"/>
      <c r="QVJ321" s="99"/>
      <c r="QVK321" s="95"/>
      <c r="QVL321" s="99"/>
      <c r="QVM321" s="95"/>
      <c r="QVN321" s="99"/>
      <c r="QVO321" s="95"/>
      <c r="QVP321" s="99"/>
      <c r="QVQ321" s="95"/>
      <c r="QVR321" s="99"/>
      <c r="QVS321" s="95"/>
      <c r="QVT321" s="99"/>
      <c r="QVU321" s="95"/>
      <c r="QVV321" s="99"/>
      <c r="QVW321" s="95"/>
      <c r="QVX321" s="99"/>
      <c r="QVY321" s="95"/>
      <c r="QVZ321" s="99"/>
      <c r="QWA321" s="95"/>
      <c r="QWB321" s="99"/>
      <c r="QWC321" s="95"/>
      <c r="QWD321" s="99"/>
      <c r="QWE321" s="95"/>
      <c r="QWF321" s="99"/>
      <c r="QWG321" s="95"/>
      <c r="QWH321" s="99"/>
      <c r="QWI321" s="95"/>
      <c r="QWJ321" s="99"/>
      <c r="QWK321" s="95"/>
      <c r="QWL321" s="99"/>
      <c r="QWM321" s="95"/>
      <c r="QWN321" s="99"/>
      <c r="QWO321" s="95"/>
      <c r="QWP321" s="99"/>
      <c r="QWQ321" s="95"/>
      <c r="QWR321" s="99"/>
      <c r="QWS321" s="95"/>
      <c r="QWT321" s="99"/>
      <c r="QWU321" s="95"/>
      <c r="QWV321" s="99"/>
      <c r="QWW321" s="95"/>
      <c r="QWX321" s="99"/>
      <c r="QWY321" s="95"/>
      <c r="QWZ321" s="99"/>
      <c r="QXA321" s="95"/>
      <c r="QXB321" s="99"/>
      <c r="QXC321" s="95"/>
      <c r="QXD321" s="99"/>
      <c r="QXE321" s="95"/>
      <c r="QXF321" s="99"/>
      <c r="QXG321" s="95"/>
      <c r="QXH321" s="99"/>
      <c r="QXI321" s="95"/>
      <c r="QXJ321" s="99"/>
      <c r="QXK321" s="95"/>
      <c r="QXL321" s="99"/>
      <c r="QXM321" s="95"/>
      <c r="QXN321" s="99"/>
      <c r="QXO321" s="95"/>
      <c r="QXP321" s="99"/>
      <c r="QXQ321" s="95"/>
      <c r="QXR321" s="99"/>
      <c r="QXS321" s="95"/>
      <c r="QXT321" s="99"/>
      <c r="QXU321" s="95"/>
      <c r="QXV321" s="99"/>
      <c r="QXW321" s="95"/>
      <c r="QXX321" s="99"/>
      <c r="QXY321" s="95"/>
      <c r="QXZ321" s="99"/>
      <c r="QYA321" s="95"/>
      <c r="QYB321" s="99"/>
      <c r="QYC321" s="95"/>
      <c r="QYD321" s="99"/>
      <c r="QYE321" s="95"/>
      <c r="QYF321" s="99"/>
      <c r="QYG321" s="95"/>
      <c r="QYH321" s="99"/>
      <c r="QYI321" s="95"/>
      <c r="QYJ321" s="99"/>
      <c r="QYK321" s="95"/>
      <c r="QYL321" s="99"/>
      <c r="QYM321" s="95"/>
      <c r="QYN321" s="99"/>
      <c r="QYO321" s="95"/>
      <c r="QYP321" s="99"/>
      <c r="QYQ321" s="95"/>
      <c r="QYR321" s="99"/>
      <c r="QYS321" s="95"/>
      <c r="QYT321" s="99"/>
      <c r="QYU321" s="95"/>
      <c r="QYV321" s="99"/>
      <c r="QYW321" s="95"/>
      <c r="QYX321" s="99"/>
      <c r="QYY321" s="95"/>
      <c r="QYZ321" s="99"/>
      <c r="QZA321" s="95"/>
      <c r="QZB321" s="99"/>
      <c r="QZC321" s="95"/>
      <c r="QZD321" s="99"/>
      <c r="QZE321" s="95"/>
      <c r="QZF321" s="99"/>
      <c r="QZG321" s="95"/>
      <c r="QZH321" s="99"/>
      <c r="QZI321" s="95"/>
      <c r="QZJ321" s="99"/>
      <c r="QZK321" s="95"/>
      <c r="QZL321" s="99"/>
      <c r="QZM321" s="95"/>
      <c r="QZN321" s="99"/>
      <c r="QZO321" s="95"/>
      <c r="QZP321" s="99"/>
      <c r="QZQ321" s="95"/>
      <c r="QZR321" s="99"/>
      <c r="QZS321" s="95"/>
      <c r="QZT321" s="99"/>
      <c r="QZU321" s="95"/>
      <c r="QZV321" s="99"/>
      <c r="QZW321" s="95"/>
      <c r="QZX321" s="99"/>
      <c r="QZY321" s="95"/>
      <c r="QZZ321" s="99"/>
      <c r="RAA321" s="95"/>
      <c r="RAB321" s="99"/>
      <c r="RAC321" s="95"/>
      <c r="RAD321" s="99"/>
      <c r="RAE321" s="95"/>
      <c r="RAF321" s="99"/>
      <c r="RAG321" s="95"/>
      <c r="RAH321" s="99"/>
      <c r="RAI321" s="95"/>
      <c r="RAJ321" s="99"/>
      <c r="RAK321" s="95"/>
      <c r="RAL321" s="99"/>
      <c r="RAM321" s="95"/>
      <c r="RAN321" s="99"/>
      <c r="RAO321" s="95"/>
      <c r="RAP321" s="99"/>
      <c r="RAQ321" s="95"/>
      <c r="RAR321" s="99"/>
      <c r="RAS321" s="95"/>
      <c r="RAT321" s="99"/>
      <c r="RAU321" s="95"/>
      <c r="RAV321" s="99"/>
      <c r="RAW321" s="95"/>
      <c r="RAX321" s="99"/>
      <c r="RAY321" s="95"/>
      <c r="RAZ321" s="99"/>
      <c r="RBA321" s="95"/>
      <c r="RBB321" s="99"/>
      <c r="RBC321" s="95"/>
      <c r="RBD321" s="99"/>
      <c r="RBE321" s="95"/>
      <c r="RBF321" s="99"/>
      <c r="RBG321" s="95"/>
      <c r="RBH321" s="99"/>
      <c r="RBI321" s="95"/>
      <c r="RBJ321" s="99"/>
      <c r="RBK321" s="95"/>
      <c r="RBL321" s="99"/>
      <c r="RBM321" s="95"/>
      <c r="RBN321" s="99"/>
      <c r="RBO321" s="95"/>
      <c r="RBP321" s="99"/>
      <c r="RBQ321" s="95"/>
      <c r="RBR321" s="99"/>
      <c r="RBS321" s="95"/>
      <c r="RBT321" s="99"/>
      <c r="RBU321" s="95"/>
      <c r="RBV321" s="99"/>
      <c r="RBW321" s="95"/>
      <c r="RBX321" s="99"/>
      <c r="RBY321" s="95"/>
      <c r="RBZ321" s="99"/>
      <c r="RCA321" s="95"/>
      <c r="RCB321" s="99"/>
      <c r="RCC321" s="95"/>
      <c r="RCD321" s="99"/>
      <c r="RCE321" s="95"/>
      <c r="RCF321" s="99"/>
      <c r="RCG321" s="95"/>
      <c r="RCH321" s="99"/>
      <c r="RCI321" s="95"/>
      <c r="RCJ321" s="99"/>
      <c r="RCK321" s="95"/>
      <c r="RCL321" s="99"/>
      <c r="RCM321" s="95"/>
      <c r="RCN321" s="99"/>
      <c r="RCO321" s="95"/>
      <c r="RCP321" s="99"/>
      <c r="RCQ321" s="95"/>
      <c r="RCR321" s="99"/>
      <c r="RCS321" s="95"/>
      <c r="RCT321" s="99"/>
      <c r="RCU321" s="95"/>
      <c r="RCV321" s="99"/>
      <c r="RCW321" s="95"/>
      <c r="RCX321" s="99"/>
      <c r="RCY321" s="95"/>
      <c r="RCZ321" s="99"/>
      <c r="RDA321" s="95"/>
      <c r="RDB321" s="99"/>
      <c r="RDC321" s="95"/>
      <c r="RDD321" s="99"/>
      <c r="RDE321" s="95"/>
      <c r="RDF321" s="99"/>
      <c r="RDG321" s="95"/>
      <c r="RDH321" s="99"/>
      <c r="RDI321" s="95"/>
      <c r="RDJ321" s="99"/>
      <c r="RDK321" s="95"/>
      <c r="RDL321" s="99"/>
      <c r="RDM321" s="95"/>
      <c r="RDN321" s="99"/>
      <c r="RDO321" s="95"/>
      <c r="RDP321" s="99"/>
      <c r="RDQ321" s="95"/>
      <c r="RDR321" s="99"/>
      <c r="RDS321" s="95"/>
      <c r="RDT321" s="99"/>
      <c r="RDU321" s="95"/>
      <c r="RDV321" s="99"/>
      <c r="RDW321" s="95"/>
      <c r="RDX321" s="99"/>
      <c r="RDY321" s="95"/>
      <c r="RDZ321" s="99"/>
      <c r="REA321" s="95"/>
      <c r="REB321" s="99"/>
      <c r="REC321" s="95"/>
      <c r="RED321" s="99"/>
      <c r="REE321" s="95"/>
      <c r="REF321" s="99"/>
      <c r="REG321" s="95"/>
      <c r="REH321" s="99"/>
      <c r="REI321" s="95"/>
      <c r="REJ321" s="99"/>
      <c r="REK321" s="95"/>
      <c r="REL321" s="99"/>
      <c r="REM321" s="95"/>
      <c r="REN321" s="99"/>
      <c r="REO321" s="95"/>
      <c r="REP321" s="99"/>
      <c r="REQ321" s="95"/>
      <c r="RER321" s="99"/>
      <c r="RES321" s="95"/>
      <c r="RET321" s="99"/>
      <c r="REU321" s="95"/>
      <c r="REV321" s="99"/>
      <c r="REW321" s="95"/>
      <c r="REX321" s="99"/>
      <c r="REY321" s="95"/>
      <c r="REZ321" s="99"/>
      <c r="RFA321" s="95"/>
      <c r="RFB321" s="99"/>
      <c r="RFC321" s="95"/>
      <c r="RFD321" s="99"/>
      <c r="RFE321" s="95"/>
      <c r="RFF321" s="99"/>
      <c r="RFG321" s="95"/>
      <c r="RFH321" s="99"/>
      <c r="RFI321" s="95"/>
      <c r="RFJ321" s="99"/>
      <c r="RFK321" s="95"/>
      <c r="RFL321" s="99"/>
      <c r="RFM321" s="95"/>
      <c r="RFN321" s="99"/>
      <c r="RFO321" s="95"/>
      <c r="RFP321" s="99"/>
      <c r="RFQ321" s="95"/>
      <c r="RFR321" s="99"/>
      <c r="RFS321" s="95"/>
      <c r="RFT321" s="99"/>
      <c r="RFU321" s="95"/>
      <c r="RFV321" s="99"/>
      <c r="RFW321" s="95"/>
      <c r="RFX321" s="99"/>
      <c r="RFY321" s="95"/>
      <c r="RFZ321" s="99"/>
      <c r="RGA321" s="95"/>
      <c r="RGB321" s="99"/>
      <c r="RGC321" s="95"/>
      <c r="RGD321" s="99"/>
      <c r="RGE321" s="95"/>
      <c r="RGF321" s="99"/>
      <c r="RGG321" s="95"/>
      <c r="RGH321" s="99"/>
      <c r="RGI321" s="95"/>
      <c r="RGJ321" s="99"/>
      <c r="RGK321" s="95"/>
      <c r="RGL321" s="99"/>
      <c r="RGM321" s="95"/>
      <c r="RGN321" s="99"/>
      <c r="RGO321" s="95"/>
      <c r="RGP321" s="99"/>
      <c r="RGQ321" s="95"/>
      <c r="RGR321" s="99"/>
      <c r="RGS321" s="95"/>
      <c r="RGT321" s="99"/>
      <c r="RGU321" s="95"/>
      <c r="RGV321" s="99"/>
      <c r="RGW321" s="95"/>
      <c r="RGX321" s="99"/>
      <c r="RGY321" s="95"/>
      <c r="RGZ321" s="99"/>
      <c r="RHA321" s="95"/>
      <c r="RHB321" s="99"/>
      <c r="RHC321" s="95"/>
      <c r="RHD321" s="99"/>
      <c r="RHE321" s="95"/>
      <c r="RHF321" s="99"/>
      <c r="RHG321" s="95"/>
      <c r="RHH321" s="99"/>
      <c r="RHI321" s="95"/>
      <c r="RHJ321" s="99"/>
      <c r="RHK321" s="95"/>
      <c r="RHL321" s="99"/>
      <c r="RHM321" s="95"/>
      <c r="RHN321" s="99"/>
      <c r="RHO321" s="95"/>
      <c r="RHP321" s="99"/>
      <c r="RHQ321" s="95"/>
      <c r="RHR321" s="99"/>
      <c r="RHS321" s="95"/>
      <c r="RHT321" s="99"/>
      <c r="RHU321" s="95"/>
      <c r="RHV321" s="99"/>
      <c r="RHW321" s="95"/>
      <c r="RHX321" s="99"/>
      <c r="RHY321" s="95"/>
      <c r="RHZ321" s="99"/>
      <c r="RIA321" s="95"/>
      <c r="RIB321" s="99"/>
      <c r="RIC321" s="95"/>
      <c r="RID321" s="99"/>
      <c r="RIE321" s="95"/>
      <c r="RIF321" s="99"/>
      <c r="RIG321" s="95"/>
      <c r="RIH321" s="99"/>
      <c r="RII321" s="95"/>
      <c r="RIJ321" s="99"/>
      <c r="RIK321" s="95"/>
      <c r="RIL321" s="99"/>
      <c r="RIM321" s="95"/>
      <c r="RIN321" s="99"/>
      <c r="RIO321" s="95"/>
      <c r="RIP321" s="99"/>
      <c r="RIQ321" s="95"/>
      <c r="RIR321" s="99"/>
      <c r="RIS321" s="95"/>
      <c r="RIT321" s="99"/>
      <c r="RIU321" s="95"/>
      <c r="RIV321" s="99"/>
      <c r="RIW321" s="95"/>
      <c r="RIX321" s="99"/>
      <c r="RIY321" s="95"/>
      <c r="RIZ321" s="99"/>
      <c r="RJA321" s="95"/>
      <c r="RJB321" s="99"/>
      <c r="RJC321" s="95"/>
      <c r="RJD321" s="99"/>
      <c r="RJE321" s="95"/>
      <c r="RJF321" s="99"/>
      <c r="RJG321" s="95"/>
      <c r="RJH321" s="99"/>
      <c r="RJI321" s="95"/>
      <c r="RJJ321" s="99"/>
      <c r="RJK321" s="95"/>
      <c r="RJL321" s="99"/>
      <c r="RJM321" s="95"/>
      <c r="RJN321" s="99"/>
      <c r="RJO321" s="95"/>
      <c r="RJP321" s="99"/>
      <c r="RJQ321" s="95"/>
      <c r="RJR321" s="99"/>
      <c r="RJS321" s="95"/>
      <c r="RJT321" s="99"/>
      <c r="RJU321" s="95"/>
      <c r="RJV321" s="99"/>
      <c r="RJW321" s="95"/>
      <c r="RJX321" s="99"/>
      <c r="RJY321" s="95"/>
      <c r="RJZ321" s="99"/>
      <c r="RKA321" s="95"/>
      <c r="RKB321" s="99"/>
      <c r="RKC321" s="95"/>
      <c r="RKD321" s="99"/>
      <c r="RKE321" s="95"/>
      <c r="RKF321" s="99"/>
      <c r="RKG321" s="95"/>
      <c r="RKH321" s="99"/>
      <c r="RKI321" s="95"/>
      <c r="RKJ321" s="99"/>
      <c r="RKK321" s="95"/>
      <c r="RKL321" s="99"/>
      <c r="RKM321" s="95"/>
      <c r="RKN321" s="99"/>
      <c r="RKO321" s="95"/>
      <c r="RKP321" s="99"/>
      <c r="RKQ321" s="95"/>
      <c r="RKR321" s="99"/>
      <c r="RKS321" s="95"/>
      <c r="RKT321" s="99"/>
      <c r="RKU321" s="95"/>
      <c r="RKV321" s="99"/>
      <c r="RKW321" s="95"/>
      <c r="RKX321" s="99"/>
      <c r="RKY321" s="95"/>
      <c r="RKZ321" s="99"/>
      <c r="RLA321" s="95"/>
      <c r="RLB321" s="99"/>
      <c r="RLC321" s="95"/>
      <c r="RLD321" s="99"/>
      <c r="RLE321" s="95"/>
      <c r="RLF321" s="99"/>
      <c r="RLG321" s="95"/>
      <c r="RLH321" s="99"/>
      <c r="RLI321" s="95"/>
      <c r="RLJ321" s="99"/>
      <c r="RLK321" s="95"/>
      <c r="RLL321" s="99"/>
      <c r="RLM321" s="95"/>
      <c r="RLN321" s="99"/>
      <c r="RLO321" s="95"/>
      <c r="RLP321" s="99"/>
      <c r="RLQ321" s="95"/>
      <c r="RLR321" s="99"/>
      <c r="RLS321" s="95"/>
      <c r="RLT321" s="99"/>
      <c r="RLU321" s="95"/>
      <c r="RLV321" s="99"/>
      <c r="RLW321" s="95"/>
      <c r="RLX321" s="99"/>
      <c r="RLY321" s="95"/>
      <c r="RLZ321" s="99"/>
      <c r="RMA321" s="95"/>
      <c r="RMB321" s="99"/>
      <c r="RMC321" s="95"/>
      <c r="RMD321" s="99"/>
      <c r="RME321" s="95"/>
      <c r="RMF321" s="99"/>
      <c r="RMG321" s="95"/>
      <c r="RMH321" s="99"/>
      <c r="RMI321" s="95"/>
      <c r="RMJ321" s="99"/>
      <c r="RMK321" s="95"/>
      <c r="RML321" s="99"/>
      <c r="RMM321" s="95"/>
      <c r="RMN321" s="99"/>
      <c r="RMO321" s="95"/>
      <c r="RMP321" s="99"/>
      <c r="RMQ321" s="95"/>
      <c r="RMR321" s="99"/>
      <c r="RMS321" s="95"/>
      <c r="RMT321" s="99"/>
      <c r="RMU321" s="95"/>
      <c r="RMV321" s="99"/>
      <c r="RMW321" s="95"/>
      <c r="RMX321" s="99"/>
      <c r="RMY321" s="95"/>
      <c r="RMZ321" s="99"/>
      <c r="RNA321" s="95"/>
      <c r="RNB321" s="99"/>
      <c r="RNC321" s="95"/>
      <c r="RND321" s="99"/>
      <c r="RNE321" s="95"/>
      <c r="RNF321" s="99"/>
      <c r="RNG321" s="95"/>
      <c r="RNH321" s="99"/>
      <c r="RNI321" s="95"/>
      <c r="RNJ321" s="99"/>
      <c r="RNK321" s="95"/>
      <c r="RNL321" s="99"/>
      <c r="RNM321" s="95"/>
      <c r="RNN321" s="99"/>
      <c r="RNO321" s="95"/>
      <c r="RNP321" s="99"/>
      <c r="RNQ321" s="95"/>
      <c r="RNR321" s="99"/>
      <c r="RNS321" s="95"/>
      <c r="RNT321" s="99"/>
      <c r="RNU321" s="95"/>
      <c r="RNV321" s="99"/>
      <c r="RNW321" s="95"/>
      <c r="RNX321" s="99"/>
      <c r="RNY321" s="95"/>
      <c r="RNZ321" s="99"/>
      <c r="ROA321" s="95"/>
      <c r="ROB321" s="99"/>
      <c r="ROC321" s="95"/>
      <c r="ROD321" s="99"/>
      <c r="ROE321" s="95"/>
      <c r="ROF321" s="99"/>
      <c r="ROG321" s="95"/>
      <c r="ROH321" s="99"/>
      <c r="ROI321" s="95"/>
      <c r="ROJ321" s="99"/>
      <c r="ROK321" s="95"/>
      <c r="ROL321" s="99"/>
      <c r="ROM321" s="95"/>
      <c r="RON321" s="99"/>
      <c r="ROO321" s="95"/>
      <c r="ROP321" s="99"/>
      <c r="ROQ321" s="95"/>
      <c r="ROR321" s="99"/>
      <c r="ROS321" s="95"/>
      <c r="ROT321" s="99"/>
      <c r="ROU321" s="95"/>
      <c r="ROV321" s="99"/>
      <c r="ROW321" s="95"/>
      <c r="ROX321" s="99"/>
      <c r="ROY321" s="95"/>
      <c r="ROZ321" s="99"/>
      <c r="RPA321" s="95"/>
      <c r="RPB321" s="99"/>
      <c r="RPC321" s="95"/>
      <c r="RPD321" s="99"/>
      <c r="RPE321" s="95"/>
      <c r="RPF321" s="99"/>
      <c r="RPG321" s="95"/>
      <c r="RPH321" s="99"/>
      <c r="RPI321" s="95"/>
      <c r="RPJ321" s="99"/>
      <c r="RPK321" s="95"/>
      <c r="RPL321" s="99"/>
      <c r="RPM321" s="95"/>
      <c r="RPN321" s="99"/>
      <c r="RPO321" s="95"/>
      <c r="RPP321" s="99"/>
      <c r="RPQ321" s="95"/>
      <c r="RPR321" s="99"/>
      <c r="RPS321" s="95"/>
      <c r="RPT321" s="99"/>
      <c r="RPU321" s="95"/>
      <c r="RPV321" s="99"/>
      <c r="RPW321" s="95"/>
      <c r="RPX321" s="99"/>
      <c r="RPY321" s="95"/>
      <c r="RPZ321" s="99"/>
      <c r="RQA321" s="95"/>
      <c r="RQB321" s="99"/>
      <c r="RQC321" s="95"/>
      <c r="RQD321" s="99"/>
      <c r="RQE321" s="95"/>
      <c r="RQF321" s="99"/>
      <c r="RQG321" s="95"/>
      <c r="RQH321" s="99"/>
      <c r="RQI321" s="95"/>
      <c r="RQJ321" s="99"/>
      <c r="RQK321" s="95"/>
      <c r="RQL321" s="99"/>
      <c r="RQM321" s="95"/>
      <c r="RQN321" s="99"/>
      <c r="RQO321" s="95"/>
      <c r="RQP321" s="99"/>
      <c r="RQQ321" s="95"/>
      <c r="RQR321" s="99"/>
      <c r="RQS321" s="95"/>
      <c r="RQT321" s="99"/>
      <c r="RQU321" s="95"/>
      <c r="RQV321" s="99"/>
      <c r="RQW321" s="95"/>
      <c r="RQX321" s="99"/>
      <c r="RQY321" s="95"/>
      <c r="RQZ321" s="99"/>
      <c r="RRA321" s="95"/>
      <c r="RRB321" s="99"/>
      <c r="RRC321" s="95"/>
      <c r="RRD321" s="99"/>
      <c r="RRE321" s="95"/>
      <c r="RRF321" s="99"/>
      <c r="RRG321" s="95"/>
      <c r="RRH321" s="99"/>
      <c r="RRI321" s="95"/>
      <c r="RRJ321" s="99"/>
      <c r="RRK321" s="95"/>
      <c r="RRL321" s="99"/>
      <c r="RRM321" s="95"/>
      <c r="RRN321" s="99"/>
      <c r="RRO321" s="95"/>
      <c r="RRP321" s="99"/>
      <c r="RRQ321" s="95"/>
      <c r="RRR321" s="99"/>
      <c r="RRS321" s="95"/>
      <c r="RRT321" s="99"/>
      <c r="RRU321" s="95"/>
      <c r="RRV321" s="99"/>
      <c r="RRW321" s="95"/>
      <c r="RRX321" s="99"/>
      <c r="RRY321" s="95"/>
      <c r="RRZ321" s="99"/>
      <c r="RSA321" s="95"/>
      <c r="RSB321" s="99"/>
      <c r="RSC321" s="95"/>
      <c r="RSD321" s="99"/>
      <c r="RSE321" s="95"/>
      <c r="RSF321" s="99"/>
      <c r="RSG321" s="95"/>
      <c r="RSH321" s="99"/>
      <c r="RSI321" s="95"/>
      <c r="RSJ321" s="99"/>
      <c r="RSK321" s="95"/>
      <c r="RSL321" s="99"/>
      <c r="RSM321" s="95"/>
      <c r="RSN321" s="99"/>
      <c r="RSO321" s="95"/>
      <c r="RSP321" s="99"/>
      <c r="RSQ321" s="95"/>
      <c r="RSR321" s="99"/>
      <c r="RSS321" s="95"/>
      <c r="RST321" s="99"/>
      <c r="RSU321" s="95"/>
      <c r="RSV321" s="99"/>
      <c r="RSW321" s="95"/>
      <c r="RSX321" s="99"/>
      <c r="RSY321" s="95"/>
      <c r="RSZ321" s="99"/>
      <c r="RTA321" s="95"/>
      <c r="RTB321" s="99"/>
      <c r="RTC321" s="95"/>
      <c r="RTD321" s="99"/>
      <c r="RTE321" s="95"/>
      <c r="RTF321" s="99"/>
      <c r="RTG321" s="95"/>
      <c r="RTH321" s="99"/>
      <c r="RTI321" s="95"/>
      <c r="RTJ321" s="99"/>
      <c r="RTK321" s="95"/>
      <c r="RTL321" s="99"/>
      <c r="RTM321" s="95"/>
      <c r="RTN321" s="99"/>
      <c r="RTO321" s="95"/>
      <c r="RTP321" s="99"/>
      <c r="RTQ321" s="95"/>
      <c r="RTR321" s="99"/>
      <c r="RTS321" s="95"/>
      <c r="RTT321" s="99"/>
      <c r="RTU321" s="95"/>
      <c r="RTV321" s="99"/>
      <c r="RTW321" s="95"/>
      <c r="RTX321" s="99"/>
      <c r="RTY321" s="95"/>
      <c r="RTZ321" s="99"/>
      <c r="RUA321" s="95"/>
      <c r="RUB321" s="99"/>
      <c r="RUC321" s="95"/>
      <c r="RUD321" s="99"/>
      <c r="RUE321" s="95"/>
      <c r="RUF321" s="99"/>
      <c r="RUG321" s="95"/>
      <c r="RUH321" s="99"/>
      <c r="RUI321" s="95"/>
      <c r="RUJ321" s="99"/>
      <c r="RUK321" s="95"/>
      <c r="RUL321" s="99"/>
      <c r="RUM321" s="95"/>
      <c r="RUN321" s="99"/>
      <c r="RUO321" s="95"/>
      <c r="RUP321" s="99"/>
      <c r="RUQ321" s="95"/>
      <c r="RUR321" s="99"/>
      <c r="RUS321" s="95"/>
      <c r="RUT321" s="99"/>
      <c r="RUU321" s="95"/>
      <c r="RUV321" s="99"/>
      <c r="RUW321" s="95"/>
      <c r="RUX321" s="99"/>
      <c r="RUY321" s="95"/>
      <c r="RUZ321" s="99"/>
      <c r="RVA321" s="95"/>
      <c r="RVB321" s="99"/>
      <c r="RVC321" s="95"/>
      <c r="RVD321" s="99"/>
      <c r="RVE321" s="95"/>
      <c r="RVF321" s="99"/>
      <c r="RVG321" s="95"/>
      <c r="RVH321" s="99"/>
      <c r="RVI321" s="95"/>
      <c r="RVJ321" s="99"/>
      <c r="RVK321" s="95"/>
      <c r="RVL321" s="99"/>
      <c r="RVM321" s="95"/>
      <c r="RVN321" s="99"/>
      <c r="RVO321" s="95"/>
      <c r="RVP321" s="99"/>
      <c r="RVQ321" s="95"/>
      <c r="RVR321" s="99"/>
      <c r="RVS321" s="95"/>
      <c r="RVT321" s="99"/>
      <c r="RVU321" s="95"/>
      <c r="RVV321" s="99"/>
      <c r="RVW321" s="95"/>
      <c r="RVX321" s="99"/>
      <c r="RVY321" s="95"/>
      <c r="RVZ321" s="99"/>
      <c r="RWA321" s="95"/>
      <c r="RWB321" s="99"/>
      <c r="RWC321" s="95"/>
      <c r="RWD321" s="99"/>
      <c r="RWE321" s="95"/>
      <c r="RWF321" s="99"/>
      <c r="RWG321" s="95"/>
      <c r="RWH321" s="99"/>
      <c r="RWI321" s="95"/>
      <c r="RWJ321" s="99"/>
      <c r="RWK321" s="95"/>
      <c r="RWL321" s="99"/>
      <c r="RWM321" s="95"/>
      <c r="RWN321" s="99"/>
      <c r="RWO321" s="95"/>
      <c r="RWP321" s="99"/>
      <c r="RWQ321" s="95"/>
      <c r="RWR321" s="99"/>
      <c r="RWS321" s="95"/>
      <c r="RWT321" s="99"/>
      <c r="RWU321" s="95"/>
      <c r="RWV321" s="99"/>
      <c r="RWW321" s="95"/>
      <c r="RWX321" s="99"/>
      <c r="RWY321" s="95"/>
      <c r="RWZ321" s="99"/>
      <c r="RXA321" s="95"/>
      <c r="RXB321" s="99"/>
      <c r="RXC321" s="95"/>
      <c r="RXD321" s="99"/>
      <c r="RXE321" s="95"/>
      <c r="RXF321" s="99"/>
      <c r="RXG321" s="95"/>
      <c r="RXH321" s="99"/>
      <c r="RXI321" s="95"/>
      <c r="RXJ321" s="99"/>
      <c r="RXK321" s="95"/>
      <c r="RXL321" s="99"/>
      <c r="RXM321" s="95"/>
      <c r="RXN321" s="99"/>
      <c r="RXO321" s="95"/>
      <c r="RXP321" s="99"/>
      <c r="RXQ321" s="95"/>
      <c r="RXR321" s="99"/>
      <c r="RXS321" s="95"/>
      <c r="RXT321" s="99"/>
      <c r="RXU321" s="95"/>
      <c r="RXV321" s="99"/>
      <c r="RXW321" s="95"/>
      <c r="RXX321" s="99"/>
      <c r="RXY321" s="95"/>
      <c r="RXZ321" s="99"/>
      <c r="RYA321" s="95"/>
      <c r="RYB321" s="99"/>
      <c r="RYC321" s="95"/>
      <c r="RYD321" s="99"/>
      <c r="RYE321" s="95"/>
      <c r="RYF321" s="99"/>
      <c r="RYG321" s="95"/>
      <c r="RYH321" s="99"/>
      <c r="RYI321" s="95"/>
      <c r="RYJ321" s="99"/>
      <c r="RYK321" s="95"/>
      <c r="RYL321" s="99"/>
      <c r="RYM321" s="95"/>
      <c r="RYN321" s="99"/>
      <c r="RYO321" s="95"/>
      <c r="RYP321" s="99"/>
      <c r="RYQ321" s="95"/>
      <c r="RYR321" s="99"/>
      <c r="RYS321" s="95"/>
      <c r="RYT321" s="99"/>
      <c r="RYU321" s="95"/>
      <c r="RYV321" s="99"/>
      <c r="RYW321" s="95"/>
      <c r="RYX321" s="99"/>
      <c r="RYY321" s="95"/>
      <c r="RYZ321" s="99"/>
      <c r="RZA321" s="95"/>
      <c r="RZB321" s="99"/>
      <c r="RZC321" s="95"/>
      <c r="RZD321" s="99"/>
      <c r="RZE321" s="95"/>
      <c r="RZF321" s="99"/>
      <c r="RZG321" s="95"/>
      <c r="RZH321" s="99"/>
      <c r="RZI321" s="95"/>
      <c r="RZJ321" s="99"/>
      <c r="RZK321" s="95"/>
      <c r="RZL321" s="99"/>
      <c r="RZM321" s="95"/>
      <c r="RZN321" s="99"/>
      <c r="RZO321" s="95"/>
      <c r="RZP321" s="99"/>
      <c r="RZQ321" s="95"/>
      <c r="RZR321" s="99"/>
      <c r="RZS321" s="95"/>
      <c r="RZT321" s="99"/>
      <c r="RZU321" s="95"/>
      <c r="RZV321" s="99"/>
      <c r="RZW321" s="95"/>
      <c r="RZX321" s="99"/>
      <c r="RZY321" s="95"/>
      <c r="RZZ321" s="99"/>
      <c r="SAA321" s="95"/>
      <c r="SAB321" s="99"/>
      <c r="SAC321" s="95"/>
      <c r="SAD321" s="99"/>
      <c r="SAE321" s="95"/>
      <c r="SAF321" s="99"/>
      <c r="SAG321" s="95"/>
      <c r="SAH321" s="99"/>
      <c r="SAI321" s="95"/>
      <c r="SAJ321" s="99"/>
      <c r="SAK321" s="95"/>
      <c r="SAL321" s="99"/>
      <c r="SAM321" s="95"/>
      <c r="SAN321" s="99"/>
      <c r="SAO321" s="95"/>
      <c r="SAP321" s="99"/>
      <c r="SAQ321" s="95"/>
      <c r="SAR321" s="99"/>
      <c r="SAS321" s="95"/>
      <c r="SAT321" s="99"/>
      <c r="SAU321" s="95"/>
      <c r="SAV321" s="99"/>
      <c r="SAW321" s="95"/>
      <c r="SAX321" s="99"/>
      <c r="SAY321" s="95"/>
      <c r="SAZ321" s="99"/>
      <c r="SBA321" s="95"/>
      <c r="SBB321" s="99"/>
      <c r="SBC321" s="95"/>
      <c r="SBD321" s="99"/>
      <c r="SBE321" s="95"/>
      <c r="SBF321" s="99"/>
      <c r="SBG321" s="95"/>
      <c r="SBH321" s="99"/>
      <c r="SBI321" s="95"/>
      <c r="SBJ321" s="99"/>
      <c r="SBK321" s="95"/>
      <c r="SBL321" s="99"/>
      <c r="SBM321" s="95"/>
      <c r="SBN321" s="99"/>
      <c r="SBO321" s="95"/>
      <c r="SBP321" s="99"/>
      <c r="SBQ321" s="95"/>
      <c r="SBR321" s="99"/>
      <c r="SBS321" s="95"/>
      <c r="SBT321" s="99"/>
      <c r="SBU321" s="95"/>
      <c r="SBV321" s="99"/>
      <c r="SBW321" s="95"/>
      <c r="SBX321" s="99"/>
      <c r="SBY321" s="95"/>
      <c r="SBZ321" s="99"/>
      <c r="SCA321" s="95"/>
      <c r="SCB321" s="99"/>
      <c r="SCC321" s="95"/>
      <c r="SCD321" s="99"/>
      <c r="SCE321" s="95"/>
      <c r="SCF321" s="99"/>
      <c r="SCG321" s="95"/>
      <c r="SCH321" s="99"/>
      <c r="SCI321" s="95"/>
      <c r="SCJ321" s="99"/>
      <c r="SCK321" s="95"/>
      <c r="SCL321" s="99"/>
      <c r="SCM321" s="95"/>
      <c r="SCN321" s="99"/>
      <c r="SCO321" s="95"/>
      <c r="SCP321" s="99"/>
      <c r="SCQ321" s="95"/>
      <c r="SCR321" s="99"/>
      <c r="SCS321" s="95"/>
      <c r="SCT321" s="99"/>
      <c r="SCU321" s="95"/>
      <c r="SCV321" s="99"/>
      <c r="SCW321" s="95"/>
      <c r="SCX321" s="99"/>
      <c r="SCY321" s="95"/>
      <c r="SCZ321" s="99"/>
      <c r="SDA321" s="95"/>
      <c r="SDB321" s="99"/>
      <c r="SDC321" s="95"/>
      <c r="SDD321" s="99"/>
      <c r="SDE321" s="95"/>
      <c r="SDF321" s="99"/>
      <c r="SDG321" s="95"/>
      <c r="SDH321" s="99"/>
      <c r="SDI321" s="95"/>
      <c r="SDJ321" s="99"/>
      <c r="SDK321" s="95"/>
      <c r="SDL321" s="99"/>
      <c r="SDM321" s="95"/>
      <c r="SDN321" s="99"/>
      <c r="SDO321" s="95"/>
      <c r="SDP321" s="99"/>
      <c r="SDQ321" s="95"/>
      <c r="SDR321" s="99"/>
      <c r="SDS321" s="95"/>
      <c r="SDT321" s="99"/>
      <c r="SDU321" s="95"/>
      <c r="SDV321" s="99"/>
      <c r="SDW321" s="95"/>
      <c r="SDX321" s="99"/>
      <c r="SDY321" s="95"/>
      <c r="SDZ321" s="99"/>
      <c r="SEA321" s="95"/>
      <c r="SEB321" s="99"/>
      <c r="SEC321" s="95"/>
      <c r="SED321" s="99"/>
      <c r="SEE321" s="95"/>
      <c r="SEF321" s="99"/>
      <c r="SEG321" s="95"/>
      <c r="SEH321" s="99"/>
      <c r="SEI321" s="95"/>
      <c r="SEJ321" s="99"/>
      <c r="SEK321" s="95"/>
      <c r="SEL321" s="99"/>
      <c r="SEM321" s="95"/>
      <c r="SEN321" s="99"/>
      <c r="SEO321" s="95"/>
      <c r="SEP321" s="99"/>
      <c r="SEQ321" s="95"/>
      <c r="SER321" s="99"/>
      <c r="SES321" s="95"/>
      <c r="SET321" s="99"/>
      <c r="SEU321" s="95"/>
      <c r="SEV321" s="99"/>
      <c r="SEW321" s="95"/>
      <c r="SEX321" s="99"/>
      <c r="SEY321" s="95"/>
      <c r="SEZ321" s="99"/>
      <c r="SFA321" s="95"/>
      <c r="SFB321" s="99"/>
      <c r="SFC321" s="95"/>
      <c r="SFD321" s="99"/>
      <c r="SFE321" s="95"/>
      <c r="SFF321" s="99"/>
      <c r="SFG321" s="95"/>
      <c r="SFH321" s="99"/>
      <c r="SFI321" s="95"/>
      <c r="SFJ321" s="99"/>
      <c r="SFK321" s="95"/>
      <c r="SFL321" s="99"/>
      <c r="SFM321" s="95"/>
      <c r="SFN321" s="99"/>
      <c r="SFO321" s="95"/>
      <c r="SFP321" s="99"/>
      <c r="SFQ321" s="95"/>
      <c r="SFR321" s="99"/>
      <c r="SFS321" s="95"/>
      <c r="SFT321" s="99"/>
      <c r="SFU321" s="95"/>
      <c r="SFV321" s="99"/>
      <c r="SFW321" s="95"/>
      <c r="SFX321" s="99"/>
      <c r="SFY321" s="95"/>
      <c r="SFZ321" s="99"/>
      <c r="SGA321" s="95"/>
      <c r="SGB321" s="99"/>
      <c r="SGC321" s="95"/>
      <c r="SGD321" s="99"/>
      <c r="SGE321" s="95"/>
      <c r="SGF321" s="99"/>
      <c r="SGG321" s="95"/>
      <c r="SGH321" s="99"/>
      <c r="SGI321" s="95"/>
      <c r="SGJ321" s="99"/>
      <c r="SGK321" s="95"/>
      <c r="SGL321" s="99"/>
      <c r="SGM321" s="95"/>
      <c r="SGN321" s="99"/>
      <c r="SGO321" s="95"/>
      <c r="SGP321" s="99"/>
      <c r="SGQ321" s="95"/>
      <c r="SGR321" s="99"/>
      <c r="SGS321" s="95"/>
      <c r="SGT321" s="99"/>
      <c r="SGU321" s="95"/>
      <c r="SGV321" s="99"/>
      <c r="SGW321" s="95"/>
      <c r="SGX321" s="99"/>
      <c r="SGY321" s="95"/>
      <c r="SGZ321" s="99"/>
      <c r="SHA321" s="95"/>
      <c r="SHB321" s="99"/>
      <c r="SHC321" s="95"/>
      <c r="SHD321" s="99"/>
      <c r="SHE321" s="95"/>
      <c r="SHF321" s="99"/>
      <c r="SHG321" s="95"/>
      <c r="SHH321" s="99"/>
      <c r="SHI321" s="95"/>
      <c r="SHJ321" s="99"/>
      <c r="SHK321" s="95"/>
      <c r="SHL321" s="99"/>
      <c r="SHM321" s="95"/>
      <c r="SHN321" s="99"/>
      <c r="SHO321" s="95"/>
      <c r="SHP321" s="99"/>
      <c r="SHQ321" s="95"/>
      <c r="SHR321" s="99"/>
      <c r="SHS321" s="95"/>
      <c r="SHT321" s="99"/>
      <c r="SHU321" s="95"/>
      <c r="SHV321" s="99"/>
      <c r="SHW321" s="95"/>
      <c r="SHX321" s="99"/>
      <c r="SHY321" s="95"/>
      <c r="SHZ321" s="99"/>
      <c r="SIA321" s="95"/>
      <c r="SIB321" s="99"/>
      <c r="SIC321" s="95"/>
      <c r="SID321" s="99"/>
      <c r="SIE321" s="95"/>
      <c r="SIF321" s="99"/>
      <c r="SIG321" s="95"/>
      <c r="SIH321" s="99"/>
      <c r="SII321" s="95"/>
      <c r="SIJ321" s="99"/>
      <c r="SIK321" s="95"/>
      <c r="SIL321" s="99"/>
      <c r="SIM321" s="95"/>
      <c r="SIN321" s="99"/>
      <c r="SIO321" s="95"/>
      <c r="SIP321" s="99"/>
      <c r="SIQ321" s="95"/>
      <c r="SIR321" s="99"/>
      <c r="SIS321" s="95"/>
      <c r="SIT321" s="99"/>
      <c r="SIU321" s="95"/>
      <c r="SIV321" s="99"/>
      <c r="SIW321" s="95"/>
      <c r="SIX321" s="99"/>
      <c r="SIY321" s="95"/>
      <c r="SIZ321" s="99"/>
      <c r="SJA321" s="95"/>
      <c r="SJB321" s="99"/>
      <c r="SJC321" s="95"/>
      <c r="SJD321" s="99"/>
      <c r="SJE321" s="95"/>
      <c r="SJF321" s="99"/>
      <c r="SJG321" s="95"/>
      <c r="SJH321" s="99"/>
      <c r="SJI321" s="95"/>
      <c r="SJJ321" s="99"/>
      <c r="SJK321" s="95"/>
      <c r="SJL321" s="99"/>
      <c r="SJM321" s="95"/>
      <c r="SJN321" s="99"/>
      <c r="SJO321" s="95"/>
      <c r="SJP321" s="99"/>
      <c r="SJQ321" s="95"/>
      <c r="SJR321" s="99"/>
      <c r="SJS321" s="95"/>
      <c r="SJT321" s="99"/>
      <c r="SJU321" s="95"/>
      <c r="SJV321" s="99"/>
      <c r="SJW321" s="95"/>
      <c r="SJX321" s="99"/>
      <c r="SJY321" s="95"/>
      <c r="SJZ321" s="99"/>
      <c r="SKA321" s="95"/>
      <c r="SKB321" s="99"/>
      <c r="SKC321" s="95"/>
      <c r="SKD321" s="99"/>
      <c r="SKE321" s="95"/>
      <c r="SKF321" s="99"/>
      <c r="SKG321" s="95"/>
      <c r="SKH321" s="99"/>
      <c r="SKI321" s="95"/>
      <c r="SKJ321" s="99"/>
      <c r="SKK321" s="95"/>
      <c r="SKL321" s="99"/>
      <c r="SKM321" s="95"/>
      <c r="SKN321" s="99"/>
      <c r="SKO321" s="95"/>
      <c r="SKP321" s="99"/>
      <c r="SKQ321" s="95"/>
      <c r="SKR321" s="99"/>
      <c r="SKS321" s="95"/>
      <c r="SKT321" s="99"/>
      <c r="SKU321" s="95"/>
      <c r="SKV321" s="99"/>
      <c r="SKW321" s="95"/>
      <c r="SKX321" s="99"/>
      <c r="SKY321" s="95"/>
      <c r="SKZ321" s="99"/>
      <c r="SLA321" s="95"/>
      <c r="SLB321" s="99"/>
      <c r="SLC321" s="95"/>
      <c r="SLD321" s="99"/>
      <c r="SLE321" s="95"/>
      <c r="SLF321" s="99"/>
      <c r="SLG321" s="95"/>
      <c r="SLH321" s="99"/>
      <c r="SLI321" s="95"/>
      <c r="SLJ321" s="99"/>
      <c r="SLK321" s="95"/>
      <c r="SLL321" s="99"/>
      <c r="SLM321" s="95"/>
      <c r="SLN321" s="99"/>
      <c r="SLO321" s="95"/>
      <c r="SLP321" s="99"/>
      <c r="SLQ321" s="95"/>
      <c r="SLR321" s="99"/>
      <c r="SLS321" s="95"/>
      <c r="SLT321" s="99"/>
      <c r="SLU321" s="95"/>
      <c r="SLV321" s="99"/>
      <c r="SLW321" s="95"/>
      <c r="SLX321" s="99"/>
      <c r="SLY321" s="95"/>
      <c r="SLZ321" s="99"/>
      <c r="SMA321" s="95"/>
      <c r="SMB321" s="99"/>
      <c r="SMC321" s="95"/>
      <c r="SMD321" s="99"/>
      <c r="SME321" s="95"/>
      <c r="SMF321" s="99"/>
      <c r="SMG321" s="95"/>
      <c r="SMH321" s="99"/>
      <c r="SMI321" s="95"/>
      <c r="SMJ321" s="99"/>
      <c r="SMK321" s="95"/>
      <c r="SML321" s="99"/>
      <c r="SMM321" s="95"/>
      <c r="SMN321" s="99"/>
      <c r="SMO321" s="95"/>
      <c r="SMP321" s="99"/>
      <c r="SMQ321" s="95"/>
      <c r="SMR321" s="99"/>
      <c r="SMS321" s="95"/>
      <c r="SMT321" s="99"/>
      <c r="SMU321" s="95"/>
      <c r="SMV321" s="99"/>
      <c r="SMW321" s="95"/>
      <c r="SMX321" s="99"/>
      <c r="SMY321" s="95"/>
      <c r="SMZ321" s="99"/>
      <c r="SNA321" s="95"/>
      <c r="SNB321" s="99"/>
      <c r="SNC321" s="95"/>
      <c r="SND321" s="99"/>
      <c r="SNE321" s="95"/>
      <c r="SNF321" s="99"/>
      <c r="SNG321" s="95"/>
      <c r="SNH321" s="99"/>
      <c r="SNI321" s="95"/>
      <c r="SNJ321" s="99"/>
      <c r="SNK321" s="95"/>
      <c r="SNL321" s="99"/>
      <c r="SNM321" s="95"/>
      <c r="SNN321" s="99"/>
      <c r="SNO321" s="95"/>
      <c r="SNP321" s="99"/>
      <c r="SNQ321" s="95"/>
      <c r="SNR321" s="99"/>
      <c r="SNS321" s="95"/>
      <c r="SNT321" s="99"/>
      <c r="SNU321" s="95"/>
      <c r="SNV321" s="99"/>
      <c r="SNW321" s="95"/>
      <c r="SNX321" s="99"/>
      <c r="SNY321" s="95"/>
      <c r="SNZ321" s="99"/>
      <c r="SOA321" s="95"/>
      <c r="SOB321" s="99"/>
      <c r="SOC321" s="95"/>
      <c r="SOD321" s="99"/>
      <c r="SOE321" s="95"/>
      <c r="SOF321" s="99"/>
      <c r="SOG321" s="95"/>
      <c r="SOH321" s="99"/>
      <c r="SOI321" s="95"/>
      <c r="SOJ321" s="99"/>
      <c r="SOK321" s="95"/>
      <c r="SOL321" s="99"/>
      <c r="SOM321" s="95"/>
      <c r="SON321" s="99"/>
      <c r="SOO321" s="95"/>
      <c r="SOP321" s="99"/>
      <c r="SOQ321" s="95"/>
      <c r="SOR321" s="99"/>
      <c r="SOS321" s="95"/>
      <c r="SOT321" s="99"/>
      <c r="SOU321" s="95"/>
      <c r="SOV321" s="99"/>
      <c r="SOW321" s="95"/>
      <c r="SOX321" s="99"/>
      <c r="SOY321" s="95"/>
      <c r="SOZ321" s="99"/>
      <c r="SPA321" s="95"/>
      <c r="SPB321" s="99"/>
      <c r="SPC321" s="95"/>
      <c r="SPD321" s="99"/>
      <c r="SPE321" s="95"/>
      <c r="SPF321" s="99"/>
      <c r="SPG321" s="95"/>
      <c r="SPH321" s="99"/>
      <c r="SPI321" s="95"/>
      <c r="SPJ321" s="99"/>
      <c r="SPK321" s="95"/>
      <c r="SPL321" s="99"/>
      <c r="SPM321" s="95"/>
      <c r="SPN321" s="99"/>
      <c r="SPO321" s="95"/>
      <c r="SPP321" s="99"/>
      <c r="SPQ321" s="95"/>
      <c r="SPR321" s="99"/>
      <c r="SPS321" s="95"/>
      <c r="SPT321" s="99"/>
      <c r="SPU321" s="95"/>
      <c r="SPV321" s="99"/>
      <c r="SPW321" s="95"/>
      <c r="SPX321" s="99"/>
      <c r="SPY321" s="95"/>
      <c r="SPZ321" s="99"/>
      <c r="SQA321" s="95"/>
      <c r="SQB321" s="99"/>
      <c r="SQC321" s="95"/>
      <c r="SQD321" s="99"/>
      <c r="SQE321" s="95"/>
      <c r="SQF321" s="99"/>
      <c r="SQG321" s="95"/>
      <c r="SQH321" s="99"/>
      <c r="SQI321" s="95"/>
      <c r="SQJ321" s="99"/>
      <c r="SQK321" s="95"/>
      <c r="SQL321" s="99"/>
      <c r="SQM321" s="95"/>
      <c r="SQN321" s="99"/>
      <c r="SQO321" s="95"/>
      <c r="SQP321" s="99"/>
      <c r="SQQ321" s="95"/>
      <c r="SQR321" s="99"/>
      <c r="SQS321" s="95"/>
      <c r="SQT321" s="99"/>
      <c r="SQU321" s="95"/>
      <c r="SQV321" s="99"/>
      <c r="SQW321" s="95"/>
      <c r="SQX321" s="99"/>
      <c r="SQY321" s="95"/>
      <c r="SQZ321" s="99"/>
      <c r="SRA321" s="95"/>
      <c r="SRB321" s="99"/>
      <c r="SRC321" s="95"/>
      <c r="SRD321" s="99"/>
      <c r="SRE321" s="95"/>
      <c r="SRF321" s="99"/>
      <c r="SRG321" s="95"/>
      <c r="SRH321" s="99"/>
      <c r="SRI321" s="95"/>
      <c r="SRJ321" s="99"/>
      <c r="SRK321" s="95"/>
      <c r="SRL321" s="99"/>
      <c r="SRM321" s="95"/>
      <c r="SRN321" s="99"/>
      <c r="SRO321" s="95"/>
      <c r="SRP321" s="99"/>
      <c r="SRQ321" s="95"/>
      <c r="SRR321" s="99"/>
      <c r="SRS321" s="95"/>
      <c r="SRT321" s="99"/>
      <c r="SRU321" s="95"/>
      <c r="SRV321" s="99"/>
      <c r="SRW321" s="95"/>
      <c r="SRX321" s="99"/>
      <c r="SRY321" s="95"/>
      <c r="SRZ321" s="99"/>
      <c r="SSA321" s="95"/>
      <c r="SSB321" s="99"/>
      <c r="SSC321" s="95"/>
      <c r="SSD321" s="99"/>
      <c r="SSE321" s="95"/>
      <c r="SSF321" s="99"/>
      <c r="SSG321" s="95"/>
      <c r="SSH321" s="99"/>
      <c r="SSI321" s="95"/>
      <c r="SSJ321" s="99"/>
      <c r="SSK321" s="95"/>
      <c r="SSL321" s="99"/>
      <c r="SSM321" s="95"/>
      <c r="SSN321" s="99"/>
      <c r="SSO321" s="95"/>
      <c r="SSP321" s="99"/>
      <c r="SSQ321" s="95"/>
      <c r="SSR321" s="99"/>
      <c r="SSS321" s="95"/>
      <c r="SST321" s="99"/>
      <c r="SSU321" s="95"/>
      <c r="SSV321" s="99"/>
      <c r="SSW321" s="95"/>
      <c r="SSX321" s="99"/>
      <c r="SSY321" s="95"/>
      <c r="SSZ321" s="99"/>
      <c r="STA321" s="95"/>
      <c r="STB321" s="99"/>
      <c r="STC321" s="95"/>
      <c r="STD321" s="99"/>
      <c r="STE321" s="95"/>
      <c r="STF321" s="99"/>
      <c r="STG321" s="95"/>
      <c r="STH321" s="99"/>
      <c r="STI321" s="95"/>
      <c r="STJ321" s="99"/>
      <c r="STK321" s="95"/>
      <c r="STL321" s="99"/>
      <c r="STM321" s="95"/>
      <c r="STN321" s="99"/>
      <c r="STO321" s="95"/>
      <c r="STP321" s="99"/>
      <c r="STQ321" s="95"/>
      <c r="STR321" s="99"/>
      <c r="STS321" s="95"/>
      <c r="STT321" s="99"/>
      <c r="STU321" s="95"/>
      <c r="STV321" s="99"/>
      <c r="STW321" s="95"/>
      <c r="STX321" s="99"/>
      <c r="STY321" s="95"/>
      <c r="STZ321" s="99"/>
      <c r="SUA321" s="95"/>
      <c r="SUB321" s="99"/>
      <c r="SUC321" s="95"/>
      <c r="SUD321" s="99"/>
      <c r="SUE321" s="95"/>
      <c r="SUF321" s="99"/>
      <c r="SUG321" s="95"/>
      <c r="SUH321" s="99"/>
      <c r="SUI321" s="95"/>
      <c r="SUJ321" s="99"/>
      <c r="SUK321" s="95"/>
      <c r="SUL321" s="99"/>
      <c r="SUM321" s="95"/>
      <c r="SUN321" s="99"/>
      <c r="SUO321" s="95"/>
      <c r="SUP321" s="99"/>
      <c r="SUQ321" s="95"/>
      <c r="SUR321" s="99"/>
      <c r="SUS321" s="95"/>
      <c r="SUT321" s="99"/>
      <c r="SUU321" s="95"/>
      <c r="SUV321" s="99"/>
      <c r="SUW321" s="95"/>
      <c r="SUX321" s="99"/>
      <c r="SUY321" s="95"/>
      <c r="SUZ321" s="99"/>
      <c r="SVA321" s="95"/>
      <c r="SVB321" s="99"/>
      <c r="SVC321" s="95"/>
      <c r="SVD321" s="99"/>
      <c r="SVE321" s="95"/>
      <c r="SVF321" s="99"/>
      <c r="SVG321" s="95"/>
      <c r="SVH321" s="99"/>
      <c r="SVI321" s="95"/>
      <c r="SVJ321" s="99"/>
      <c r="SVK321" s="95"/>
      <c r="SVL321" s="99"/>
      <c r="SVM321" s="95"/>
      <c r="SVN321" s="99"/>
      <c r="SVO321" s="95"/>
      <c r="SVP321" s="99"/>
      <c r="SVQ321" s="95"/>
      <c r="SVR321" s="99"/>
      <c r="SVS321" s="95"/>
      <c r="SVT321" s="99"/>
      <c r="SVU321" s="95"/>
      <c r="SVV321" s="99"/>
      <c r="SVW321" s="95"/>
      <c r="SVX321" s="99"/>
      <c r="SVY321" s="95"/>
      <c r="SVZ321" s="99"/>
      <c r="SWA321" s="95"/>
      <c r="SWB321" s="99"/>
      <c r="SWC321" s="95"/>
      <c r="SWD321" s="99"/>
      <c r="SWE321" s="95"/>
      <c r="SWF321" s="99"/>
      <c r="SWG321" s="95"/>
      <c r="SWH321" s="99"/>
      <c r="SWI321" s="95"/>
      <c r="SWJ321" s="99"/>
      <c r="SWK321" s="95"/>
      <c r="SWL321" s="99"/>
      <c r="SWM321" s="95"/>
      <c r="SWN321" s="99"/>
      <c r="SWO321" s="95"/>
      <c r="SWP321" s="99"/>
      <c r="SWQ321" s="95"/>
      <c r="SWR321" s="99"/>
      <c r="SWS321" s="95"/>
      <c r="SWT321" s="99"/>
      <c r="SWU321" s="95"/>
      <c r="SWV321" s="99"/>
      <c r="SWW321" s="95"/>
      <c r="SWX321" s="99"/>
      <c r="SWY321" s="95"/>
      <c r="SWZ321" s="99"/>
      <c r="SXA321" s="95"/>
      <c r="SXB321" s="99"/>
      <c r="SXC321" s="95"/>
      <c r="SXD321" s="99"/>
      <c r="SXE321" s="95"/>
      <c r="SXF321" s="99"/>
      <c r="SXG321" s="95"/>
      <c r="SXH321" s="99"/>
      <c r="SXI321" s="95"/>
      <c r="SXJ321" s="99"/>
      <c r="SXK321" s="95"/>
      <c r="SXL321" s="99"/>
      <c r="SXM321" s="95"/>
      <c r="SXN321" s="99"/>
      <c r="SXO321" s="95"/>
      <c r="SXP321" s="99"/>
      <c r="SXQ321" s="95"/>
      <c r="SXR321" s="99"/>
      <c r="SXS321" s="95"/>
      <c r="SXT321" s="99"/>
      <c r="SXU321" s="95"/>
      <c r="SXV321" s="99"/>
      <c r="SXW321" s="95"/>
      <c r="SXX321" s="99"/>
      <c r="SXY321" s="95"/>
      <c r="SXZ321" s="99"/>
      <c r="SYA321" s="95"/>
      <c r="SYB321" s="99"/>
      <c r="SYC321" s="95"/>
      <c r="SYD321" s="99"/>
      <c r="SYE321" s="95"/>
      <c r="SYF321" s="99"/>
      <c r="SYG321" s="95"/>
      <c r="SYH321" s="99"/>
      <c r="SYI321" s="95"/>
      <c r="SYJ321" s="99"/>
      <c r="SYK321" s="95"/>
      <c r="SYL321" s="99"/>
      <c r="SYM321" s="95"/>
      <c r="SYN321" s="99"/>
      <c r="SYO321" s="95"/>
      <c r="SYP321" s="99"/>
      <c r="SYQ321" s="95"/>
      <c r="SYR321" s="99"/>
      <c r="SYS321" s="95"/>
      <c r="SYT321" s="99"/>
      <c r="SYU321" s="95"/>
      <c r="SYV321" s="99"/>
      <c r="SYW321" s="95"/>
      <c r="SYX321" s="99"/>
      <c r="SYY321" s="95"/>
      <c r="SYZ321" s="99"/>
      <c r="SZA321" s="95"/>
      <c r="SZB321" s="99"/>
      <c r="SZC321" s="95"/>
      <c r="SZD321" s="99"/>
      <c r="SZE321" s="95"/>
      <c r="SZF321" s="99"/>
      <c r="SZG321" s="95"/>
      <c r="SZH321" s="99"/>
      <c r="SZI321" s="95"/>
      <c r="SZJ321" s="99"/>
      <c r="SZK321" s="95"/>
      <c r="SZL321" s="99"/>
      <c r="SZM321" s="95"/>
      <c r="SZN321" s="99"/>
      <c r="SZO321" s="95"/>
      <c r="SZP321" s="99"/>
      <c r="SZQ321" s="95"/>
      <c r="SZR321" s="99"/>
      <c r="SZS321" s="95"/>
      <c r="SZT321" s="99"/>
      <c r="SZU321" s="95"/>
      <c r="SZV321" s="99"/>
      <c r="SZW321" s="95"/>
      <c r="SZX321" s="99"/>
      <c r="SZY321" s="95"/>
      <c r="SZZ321" s="99"/>
      <c r="TAA321" s="95"/>
      <c r="TAB321" s="99"/>
      <c r="TAC321" s="95"/>
      <c r="TAD321" s="99"/>
      <c r="TAE321" s="95"/>
      <c r="TAF321" s="99"/>
      <c r="TAG321" s="95"/>
      <c r="TAH321" s="99"/>
      <c r="TAI321" s="95"/>
      <c r="TAJ321" s="99"/>
      <c r="TAK321" s="95"/>
      <c r="TAL321" s="99"/>
      <c r="TAM321" s="95"/>
      <c r="TAN321" s="99"/>
      <c r="TAO321" s="95"/>
      <c r="TAP321" s="99"/>
      <c r="TAQ321" s="95"/>
      <c r="TAR321" s="99"/>
      <c r="TAS321" s="95"/>
      <c r="TAT321" s="99"/>
      <c r="TAU321" s="95"/>
      <c r="TAV321" s="99"/>
      <c r="TAW321" s="95"/>
      <c r="TAX321" s="99"/>
      <c r="TAY321" s="95"/>
      <c r="TAZ321" s="99"/>
      <c r="TBA321" s="95"/>
      <c r="TBB321" s="99"/>
      <c r="TBC321" s="95"/>
      <c r="TBD321" s="99"/>
      <c r="TBE321" s="95"/>
      <c r="TBF321" s="99"/>
      <c r="TBG321" s="95"/>
      <c r="TBH321" s="99"/>
      <c r="TBI321" s="95"/>
      <c r="TBJ321" s="99"/>
      <c r="TBK321" s="95"/>
      <c r="TBL321" s="99"/>
      <c r="TBM321" s="95"/>
      <c r="TBN321" s="99"/>
      <c r="TBO321" s="95"/>
      <c r="TBP321" s="99"/>
      <c r="TBQ321" s="95"/>
      <c r="TBR321" s="99"/>
      <c r="TBS321" s="95"/>
      <c r="TBT321" s="99"/>
      <c r="TBU321" s="95"/>
      <c r="TBV321" s="99"/>
      <c r="TBW321" s="95"/>
      <c r="TBX321" s="99"/>
      <c r="TBY321" s="95"/>
      <c r="TBZ321" s="99"/>
      <c r="TCA321" s="95"/>
      <c r="TCB321" s="99"/>
      <c r="TCC321" s="95"/>
      <c r="TCD321" s="99"/>
      <c r="TCE321" s="95"/>
      <c r="TCF321" s="99"/>
      <c r="TCG321" s="95"/>
      <c r="TCH321" s="99"/>
      <c r="TCI321" s="95"/>
      <c r="TCJ321" s="99"/>
      <c r="TCK321" s="95"/>
      <c r="TCL321" s="99"/>
      <c r="TCM321" s="95"/>
      <c r="TCN321" s="99"/>
      <c r="TCO321" s="95"/>
      <c r="TCP321" s="99"/>
      <c r="TCQ321" s="95"/>
      <c r="TCR321" s="99"/>
      <c r="TCS321" s="95"/>
      <c r="TCT321" s="99"/>
      <c r="TCU321" s="95"/>
      <c r="TCV321" s="99"/>
      <c r="TCW321" s="95"/>
      <c r="TCX321" s="99"/>
      <c r="TCY321" s="95"/>
      <c r="TCZ321" s="99"/>
      <c r="TDA321" s="95"/>
      <c r="TDB321" s="99"/>
      <c r="TDC321" s="95"/>
      <c r="TDD321" s="99"/>
      <c r="TDE321" s="95"/>
      <c r="TDF321" s="99"/>
      <c r="TDG321" s="95"/>
      <c r="TDH321" s="99"/>
      <c r="TDI321" s="95"/>
      <c r="TDJ321" s="99"/>
      <c r="TDK321" s="95"/>
      <c r="TDL321" s="99"/>
      <c r="TDM321" s="95"/>
      <c r="TDN321" s="99"/>
      <c r="TDO321" s="95"/>
      <c r="TDP321" s="99"/>
      <c r="TDQ321" s="95"/>
      <c r="TDR321" s="99"/>
      <c r="TDS321" s="95"/>
      <c r="TDT321" s="99"/>
      <c r="TDU321" s="95"/>
      <c r="TDV321" s="99"/>
      <c r="TDW321" s="95"/>
      <c r="TDX321" s="99"/>
      <c r="TDY321" s="95"/>
      <c r="TDZ321" s="99"/>
      <c r="TEA321" s="95"/>
      <c r="TEB321" s="99"/>
      <c r="TEC321" s="95"/>
      <c r="TED321" s="99"/>
      <c r="TEE321" s="95"/>
      <c r="TEF321" s="99"/>
      <c r="TEG321" s="95"/>
      <c r="TEH321" s="99"/>
      <c r="TEI321" s="95"/>
      <c r="TEJ321" s="99"/>
      <c r="TEK321" s="95"/>
      <c r="TEL321" s="99"/>
      <c r="TEM321" s="95"/>
      <c r="TEN321" s="99"/>
      <c r="TEO321" s="95"/>
      <c r="TEP321" s="99"/>
      <c r="TEQ321" s="95"/>
      <c r="TER321" s="99"/>
      <c r="TES321" s="95"/>
      <c r="TET321" s="99"/>
      <c r="TEU321" s="95"/>
      <c r="TEV321" s="99"/>
      <c r="TEW321" s="95"/>
      <c r="TEX321" s="99"/>
      <c r="TEY321" s="95"/>
      <c r="TEZ321" s="99"/>
      <c r="TFA321" s="95"/>
      <c r="TFB321" s="99"/>
      <c r="TFC321" s="95"/>
      <c r="TFD321" s="99"/>
      <c r="TFE321" s="95"/>
      <c r="TFF321" s="99"/>
      <c r="TFG321" s="95"/>
      <c r="TFH321" s="99"/>
      <c r="TFI321" s="95"/>
      <c r="TFJ321" s="99"/>
      <c r="TFK321" s="95"/>
      <c r="TFL321" s="99"/>
      <c r="TFM321" s="95"/>
      <c r="TFN321" s="99"/>
      <c r="TFO321" s="95"/>
      <c r="TFP321" s="99"/>
      <c r="TFQ321" s="95"/>
      <c r="TFR321" s="99"/>
      <c r="TFS321" s="95"/>
      <c r="TFT321" s="99"/>
      <c r="TFU321" s="95"/>
      <c r="TFV321" s="99"/>
      <c r="TFW321" s="95"/>
      <c r="TFX321" s="99"/>
      <c r="TFY321" s="95"/>
      <c r="TFZ321" s="99"/>
      <c r="TGA321" s="95"/>
      <c r="TGB321" s="99"/>
      <c r="TGC321" s="95"/>
      <c r="TGD321" s="99"/>
      <c r="TGE321" s="95"/>
      <c r="TGF321" s="99"/>
      <c r="TGG321" s="95"/>
      <c r="TGH321" s="99"/>
      <c r="TGI321" s="95"/>
      <c r="TGJ321" s="99"/>
      <c r="TGK321" s="95"/>
      <c r="TGL321" s="99"/>
      <c r="TGM321" s="95"/>
      <c r="TGN321" s="99"/>
      <c r="TGO321" s="95"/>
      <c r="TGP321" s="99"/>
      <c r="TGQ321" s="95"/>
      <c r="TGR321" s="99"/>
      <c r="TGS321" s="95"/>
      <c r="TGT321" s="99"/>
      <c r="TGU321" s="95"/>
      <c r="TGV321" s="99"/>
      <c r="TGW321" s="95"/>
      <c r="TGX321" s="99"/>
      <c r="TGY321" s="95"/>
      <c r="TGZ321" s="99"/>
      <c r="THA321" s="95"/>
      <c r="THB321" s="99"/>
      <c r="THC321" s="95"/>
      <c r="THD321" s="99"/>
      <c r="THE321" s="95"/>
      <c r="THF321" s="99"/>
      <c r="THG321" s="95"/>
      <c r="THH321" s="99"/>
      <c r="THI321" s="95"/>
      <c r="THJ321" s="99"/>
      <c r="THK321" s="95"/>
      <c r="THL321" s="99"/>
      <c r="THM321" s="95"/>
      <c r="THN321" s="99"/>
      <c r="THO321" s="95"/>
      <c r="THP321" s="99"/>
      <c r="THQ321" s="95"/>
      <c r="THR321" s="99"/>
      <c r="THS321" s="95"/>
      <c r="THT321" s="99"/>
      <c r="THU321" s="95"/>
      <c r="THV321" s="99"/>
      <c r="THW321" s="95"/>
      <c r="THX321" s="99"/>
      <c r="THY321" s="95"/>
      <c r="THZ321" s="99"/>
      <c r="TIA321" s="95"/>
      <c r="TIB321" s="99"/>
      <c r="TIC321" s="95"/>
      <c r="TID321" s="99"/>
      <c r="TIE321" s="95"/>
      <c r="TIF321" s="99"/>
      <c r="TIG321" s="95"/>
      <c r="TIH321" s="99"/>
      <c r="TII321" s="95"/>
      <c r="TIJ321" s="99"/>
      <c r="TIK321" s="95"/>
      <c r="TIL321" s="99"/>
      <c r="TIM321" s="95"/>
      <c r="TIN321" s="99"/>
      <c r="TIO321" s="95"/>
      <c r="TIP321" s="99"/>
      <c r="TIQ321" s="95"/>
      <c r="TIR321" s="99"/>
      <c r="TIS321" s="95"/>
      <c r="TIT321" s="99"/>
      <c r="TIU321" s="95"/>
      <c r="TIV321" s="99"/>
      <c r="TIW321" s="95"/>
      <c r="TIX321" s="99"/>
      <c r="TIY321" s="95"/>
      <c r="TIZ321" s="99"/>
      <c r="TJA321" s="95"/>
      <c r="TJB321" s="99"/>
      <c r="TJC321" s="95"/>
      <c r="TJD321" s="99"/>
      <c r="TJE321" s="95"/>
      <c r="TJF321" s="99"/>
      <c r="TJG321" s="95"/>
      <c r="TJH321" s="99"/>
      <c r="TJI321" s="95"/>
      <c r="TJJ321" s="99"/>
      <c r="TJK321" s="95"/>
      <c r="TJL321" s="99"/>
      <c r="TJM321" s="95"/>
      <c r="TJN321" s="99"/>
      <c r="TJO321" s="95"/>
      <c r="TJP321" s="99"/>
      <c r="TJQ321" s="95"/>
      <c r="TJR321" s="99"/>
      <c r="TJS321" s="95"/>
      <c r="TJT321" s="99"/>
      <c r="TJU321" s="95"/>
      <c r="TJV321" s="99"/>
      <c r="TJW321" s="95"/>
      <c r="TJX321" s="99"/>
      <c r="TJY321" s="95"/>
      <c r="TJZ321" s="99"/>
      <c r="TKA321" s="95"/>
      <c r="TKB321" s="99"/>
      <c r="TKC321" s="95"/>
      <c r="TKD321" s="99"/>
      <c r="TKE321" s="95"/>
      <c r="TKF321" s="99"/>
      <c r="TKG321" s="95"/>
      <c r="TKH321" s="99"/>
      <c r="TKI321" s="95"/>
      <c r="TKJ321" s="99"/>
      <c r="TKK321" s="95"/>
      <c r="TKL321" s="99"/>
      <c r="TKM321" s="95"/>
      <c r="TKN321" s="99"/>
      <c r="TKO321" s="95"/>
      <c r="TKP321" s="99"/>
      <c r="TKQ321" s="95"/>
      <c r="TKR321" s="99"/>
      <c r="TKS321" s="95"/>
      <c r="TKT321" s="99"/>
      <c r="TKU321" s="95"/>
      <c r="TKV321" s="99"/>
      <c r="TKW321" s="95"/>
      <c r="TKX321" s="99"/>
      <c r="TKY321" s="95"/>
      <c r="TKZ321" s="99"/>
      <c r="TLA321" s="95"/>
      <c r="TLB321" s="99"/>
      <c r="TLC321" s="95"/>
      <c r="TLD321" s="99"/>
      <c r="TLE321" s="95"/>
      <c r="TLF321" s="99"/>
      <c r="TLG321" s="95"/>
      <c r="TLH321" s="99"/>
      <c r="TLI321" s="95"/>
      <c r="TLJ321" s="99"/>
      <c r="TLK321" s="95"/>
      <c r="TLL321" s="99"/>
      <c r="TLM321" s="95"/>
      <c r="TLN321" s="99"/>
      <c r="TLO321" s="95"/>
      <c r="TLP321" s="99"/>
      <c r="TLQ321" s="95"/>
      <c r="TLR321" s="99"/>
      <c r="TLS321" s="95"/>
      <c r="TLT321" s="99"/>
      <c r="TLU321" s="95"/>
      <c r="TLV321" s="99"/>
      <c r="TLW321" s="95"/>
      <c r="TLX321" s="99"/>
      <c r="TLY321" s="95"/>
      <c r="TLZ321" s="99"/>
      <c r="TMA321" s="95"/>
      <c r="TMB321" s="99"/>
      <c r="TMC321" s="95"/>
      <c r="TMD321" s="99"/>
      <c r="TME321" s="95"/>
      <c r="TMF321" s="99"/>
      <c r="TMG321" s="95"/>
      <c r="TMH321" s="99"/>
      <c r="TMI321" s="95"/>
      <c r="TMJ321" s="99"/>
      <c r="TMK321" s="95"/>
      <c r="TML321" s="99"/>
      <c r="TMM321" s="95"/>
      <c r="TMN321" s="99"/>
      <c r="TMO321" s="95"/>
      <c r="TMP321" s="99"/>
      <c r="TMQ321" s="95"/>
      <c r="TMR321" s="99"/>
      <c r="TMS321" s="95"/>
      <c r="TMT321" s="99"/>
      <c r="TMU321" s="95"/>
      <c r="TMV321" s="99"/>
      <c r="TMW321" s="95"/>
      <c r="TMX321" s="99"/>
      <c r="TMY321" s="95"/>
      <c r="TMZ321" s="99"/>
      <c r="TNA321" s="95"/>
      <c r="TNB321" s="99"/>
      <c r="TNC321" s="95"/>
      <c r="TND321" s="99"/>
      <c r="TNE321" s="95"/>
      <c r="TNF321" s="99"/>
      <c r="TNG321" s="95"/>
      <c r="TNH321" s="99"/>
      <c r="TNI321" s="95"/>
      <c r="TNJ321" s="99"/>
      <c r="TNK321" s="95"/>
      <c r="TNL321" s="99"/>
      <c r="TNM321" s="95"/>
      <c r="TNN321" s="99"/>
      <c r="TNO321" s="95"/>
      <c r="TNP321" s="99"/>
      <c r="TNQ321" s="95"/>
      <c r="TNR321" s="99"/>
      <c r="TNS321" s="95"/>
      <c r="TNT321" s="99"/>
      <c r="TNU321" s="95"/>
      <c r="TNV321" s="99"/>
      <c r="TNW321" s="95"/>
      <c r="TNX321" s="99"/>
      <c r="TNY321" s="95"/>
      <c r="TNZ321" s="99"/>
      <c r="TOA321" s="95"/>
      <c r="TOB321" s="99"/>
      <c r="TOC321" s="95"/>
      <c r="TOD321" s="99"/>
      <c r="TOE321" s="95"/>
      <c r="TOF321" s="99"/>
      <c r="TOG321" s="95"/>
      <c r="TOH321" s="99"/>
      <c r="TOI321" s="95"/>
      <c r="TOJ321" s="99"/>
      <c r="TOK321" s="95"/>
      <c r="TOL321" s="99"/>
      <c r="TOM321" s="95"/>
      <c r="TON321" s="99"/>
      <c r="TOO321" s="95"/>
      <c r="TOP321" s="99"/>
      <c r="TOQ321" s="95"/>
      <c r="TOR321" s="99"/>
      <c r="TOS321" s="95"/>
      <c r="TOT321" s="99"/>
      <c r="TOU321" s="95"/>
      <c r="TOV321" s="99"/>
      <c r="TOW321" s="95"/>
      <c r="TOX321" s="99"/>
      <c r="TOY321" s="95"/>
      <c r="TOZ321" s="99"/>
      <c r="TPA321" s="95"/>
      <c r="TPB321" s="99"/>
      <c r="TPC321" s="95"/>
      <c r="TPD321" s="99"/>
      <c r="TPE321" s="95"/>
      <c r="TPF321" s="99"/>
      <c r="TPG321" s="95"/>
      <c r="TPH321" s="99"/>
      <c r="TPI321" s="95"/>
      <c r="TPJ321" s="99"/>
      <c r="TPK321" s="95"/>
      <c r="TPL321" s="99"/>
      <c r="TPM321" s="95"/>
      <c r="TPN321" s="99"/>
      <c r="TPO321" s="95"/>
      <c r="TPP321" s="99"/>
      <c r="TPQ321" s="95"/>
      <c r="TPR321" s="99"/>
      <c r="TPS321" s="95"/>
      <c r="TPT321" s="99"/>
      <c r="TPU321" s="95"/>
      <c r="TPV321" s="99"/>
      <c r="TPW321" s="95"/>
      <c r="TPX321" s="99"/>
      <c r="TPY321" s="95"/>
      <c r="TPZ321" s="99"/>
      <c r="TQA321" s="95"/>
      <c r="TQB321" s="99"/>
      <c r="TQC321" s="95"/>
      <c r="TQD321" s="99"/>
      <c r="TQE321" s="95"/>
      <c r="TQF321" s="99"/>
      <c r="TQG321" s="95"/>
      <c r="TQH321" s="99"/>
      <c r="TQI321" s="95"/>
      <c r="TQJ321" s="99"/>
      <c r="TQK321" s="95"/>
      <c r="TQL321" s="99"/>
      <c r="TQM321" s="95"/>
      <c r="TQN321" s="99"/>
      <c r="TQO321" s="95"/>
      <c r="TQP321" s="99"/>
      <c r="TQQ321" s="95"/>
      <c r="TQR321" s="99"/>
      <c r="TQS321" s="95"/>
      <c r="TQT321" s="99"/>
      <c r="TQU321" s="95"/>
      <c r="TQV321" s="99"/>
      <c r="TQW321" s="95"/>
      <c r="TQX321" s="99"/>
      <c r="TQY321" s="95"/>
      <c r="TQZ321" s="99"/>
      <c r="TRA321" s="95"/>
      <c r="TRB321" s="99"/>
      <c r="TRC321" s="95"/>
      <c r="TRD321" s="99"/>
      <c r="TRE321" s="95"/>
      <c r="TRF321" s="99"/>
      <c r="TRG321" s="95"/>
      <c r="TRH321" s="99"/>
      <c r="TRI321" s="95"/>
      <c r="TRJ321" s="99"/>
      <c r="TRK321" s="95"/>
      <c r="TRL321" s="99"/>
      <c r="TRM321" s="95"/>
      <c r="TRN321" s="99"/>
      <c r="TRO321" s="95"/>
      <c r="TRP321" s="99"/>
      <c r="TRQ321" s="95"/>
      <c r="TRR321" s="99"/>
      <c r="TRS321" s="95"/>
      <c r="TRT321" s="99"/>
      <c r="TRU321" s="95"/>
      <c r="TRV321" s="99"/>
      <c r="TRW321" s="95"/>
      <c r="TRX321" s="99"/>
      <c r="TRY321" s="95"/>
      <c r="TRZ321" s="99"/>
      <c r="TSA321" s="95"/>
      <c r="TSB321" s="99"/>
      <c r="TSC321" s="95"/>
      <c r="TSD321" s="99"/>
      <c r="TSE321" s="95"/>
      <c r="TSF321" s="99"/>
      <c r="TSG321" s="95"/>
      <c r="TSH321" s="99"/>
      <c r="TSI321" s="95"/>
      <c r="TSJ321" s="99"/>
      <c r="TSK321" s="95"/>
      <c r="TSL321" s="99"/>
      <c r="TSM321" s="95"/>
      <c r="TSN321" s="99"/>
      <c r="TSO321" s="95"/>
      <c r="TSP321" s="99"/>
      <c r="TSQ321" s="95"/>
      <c r="TSR321" s="99"/>
      <c r="TSS321" s="95"/>
      <c r="TST321" s="99"/>
      <c r="TSU321" s="95"/>
      <c r="TSV321" s="99"/>
      <c r="TSW321" s="95"/>
      <c r="TSX321" s="99"/>
      <c r="TSY321" s="95"/>
      <c r="TSZ321" s="99"/>
      <c r="TTA321" s="95"/>
      <c r="TTB321" s="99"/>
      <c r="TTC321" s="95"/>
      <c r="TTD321" s="99"/>
      <c r="TTE321" s="95"/>
      <c r="TTF321" s="99"/>
      <c r="TTG321" s="95"/>
      <c r="TTH321" s="99"/>
      <c r="TTI321" s="95"/>
      <c r="TTJ321" s="99"/>
      <c r="TTK321" s="95"/>
      <c r="TTL321" s="99"/>
      <c r="TTM321" s="95"/>
      <c r="TTN321" s="99"/>
      <c r="TTO321" s="95"/>
      <c r="TTP321" s="99"/>
      <c r="TTQ321" s="95"/>
      <c r="TTR321" s="99"/>
      <c r="TTS321" s="95"/>
      <c r="TTT321" s="99"/>
      <c r="TTU321" s="95"/>
      <c r="TTV321" s="99"/>
      <c r="TTW321" s="95"/>
      <c r="TTX321" s="99"/>
      <c r="TTY321" s="95"/>
      <c r="TTZ321" s="99"/>
      <c r="TUA321" s="95"/>
      <c r="TUB321" s="99"/>
      <c r="TUC321" s="95"/>
      <c r="TUD321" s="99"/>
      <c r="TUE321" s="95"/>
      <c r="TUF321" s="99"/>
      <c r="TUG321" s="95"/>
      <c r="TUH321" s="99"/>
      <c r="TUI321" s="95"/>
      <c r="TUJ321" s="99"/>
      <c r="TUK321" s="95"/>
      <c r="TUL321" s="99"/>
      <c r="TUM321" s="95"/>
      <c r="TUN321" s="99"/>
      <c r="TUO321" s="95"/>
      <c r="TUP321" s="99"/>
      <c r="TUQ321" s="95"/>
      <c r="TUR321" s="99"/>
      <c r="TUS321" s="95"/>
      <c r="TUT321" s="99"/>
      <c r="TUU321" s="95"/>
      <c r="TUV321" s="99"/>
      <c r="TUW321" s="95"/>
      <c r="TUX321" s="99"/>
      <c r="TUY321" s="95"/>
      <c r="TUZ321" s="99"/>
      <c r="TVA321" s="95"/>
      <c r="TVB321" s="99"/>
      <c r="TVC321" s="95"/>
      <c r="TVD321" s="99"/>
      <c r="TVE321" s="95"/>
      <c r="TVF321" s="99"/>
      <c r="TVG321" s="95"/>
      <c r="TVH321" s="99"/>
      <c r="TVI321" s="95"/>
      <c r="TVJ321" s="99"/>
      <c r="TVK321" s="95"/>
      <c r="TVL321" s="99"/>
      <c r="TVM321" s="95"/>
      <c r="TVN321" s="99"/>
      <c r="TVO321" s="95"/>
      <c r="TVP321" s="99"/>
      <c r="TVQ321" s="95"/>
      <c r="TVR321" s="99"/>
      <c r="TVS321" s="95"/>
      <c r="TVT321" s="99"/>
      <c r="TVU321" s="95"/>
      <c r="TVV321" s="99"/>
      <c r="TVW321" s="95"/>
      <c r="TVX321" s="99"/>
      <c r="TVY321" s="95"/>
      <c r="TVZ321" s="99"/>
      <c r="TWA321" s="95"/>
      <c r="TWB321" s="99"/>
      <c r="TWC321" s="95"/>
      <c r="TWD321" s="99"/>
      <c r="TWE321" s="95"/>
      <c r="TWF321" s="99"/>
      <c r="TWG321" s="95"/>
      <c r="TWH321" s="99"/>
      <c r="TWI321" s="95"/>
      <c r="TWJ321" s="99"/>
      <c r="TWK321" s="95"/>
      <c r="TWL321" s="99"/>
      <c r="TWM321" s="95"/>
      <c r="TWN321" s="99"/>
      <c r="TWO321" s="95"/>
      <c r="TWP321" s="99"/>
      <c r="TWQ321" s="95"/>
      <c r="TWR321" s="99"/>
      <c r="TWS321" s="95"/>
      <c r="TWT321" s="99"/>
      <c r="TWU321" s="95"/>
      <c r="TWV321" s="99"/>
      <c r="TWW321" s="95"/>
      <c r="TWX321" s="99"/>
      <c r="TWY321" s="95"/>
      <c r="TWZ321" s="99"/>
      <c r="TXA321" s="95"/>
      <c r="TXB321" s="99"/>
      <c r="TXC321" s="95"/>
      <c r="TXD321" s="99"/>
      <c r="TXE321" s="95"/>
      <c r="TXF321" s="99"/>
      <c r="TXG321" s="95"/>
      <c r="TXH321" s="99"/>
      <c r="TXI321" s="95"/>
      <c r="TXJ321" s="99"/>
      <c r="TXK321" s="95"/>
      <c r="TXL321" s="99"/>
      <c r="TXM321" s="95"/>
      <c r="TXN321" s="99"/>
      <c r="TXO321" s="95"/>
      <c r="TXP321" s="99"/>
      <c r="TXQ321" s="95"/>
      <c r="TXR321" s="99"/>
      <c r="TXS321" s="95"/>
      <c r="TXT321" s="99"/>
      <c r="TXU321" s="95"/>
      <c r="TXV321" s="99"/>
      <c r="TXW321" s="95"/>
      <c r="TXX321" s="99"/>
      <c r="TXY321" s="95"/>
      <c r="TXZ321" s="99"/>
      <c r="TYA321" s="95"/>
      <c r="TYB321" s="99"/>
      <c r="TYC321" s="95"/>
      <c r="TYD321" s="99"/>
      <c r="TYE321" s="95"/>
      <c r="TYF321" s="99"/>
      <c r="TYG321" s="95"/>
      <c r="TYH321" s="99"/>
      <c r="TYI321" s="95"/>
      <c r="TYJ321" s="99"/>
      <c r="TYK321" s="95"/>
      <c r="TYL321" s="99"/>
      <c r="TYM321" s="95"/>
      <c r="TYN321" s="99"/>
      <c r="TYO321" s="95"/>
      <c r="TYP321" s="99"/>
      <c r="TYQ321" s="95"/>
      <c r="TYR321" s="99"/>
      <c r="TYS321" s="95"/>
      <c r="TYT321" s="99"/>
      <c r="TYU321" s="95"/>
      <c r="TYV321" s="99"/>
      <c r="TYW321" s="95"/>
      <c r="TYX321" s="99"/>
      <c r="TYY321" s="95"/>
      <c r="TYZ321" s="99"/>
      <c r="TZA321" s="95"/>
      <c r="TZB321" s="99"/>
      <c r="TZC321" s="95"/>
      <c r="TZD321" s="99"/>
      <c r="TZE321" s="95"/>
      <c r="TZF321" s="99"/>
      <c r="TZG321" s="95"/>
      <c r="TZH321" s="99"/>
      <c r="TZI321" s="95"/>
      <c r="TZJ321" s="99"/>
      <c r="TZK321" s="95"/>
      <c r="TZL321" s="99"/>
      <c r="TZM321" s="95"/>
      <c r="TZN321" s="99"/>
      <c r="TZO321" s="95"/>
      <c r="TZP321" s="99"/>
      <c r="TZQ321" s="95"/>
      <c r="TZR321" s="99"/>
      <c r="TZS321" s="95"/>
      <c r="TZT321" s="99"/>
      <c r="TZU321" s="95"/>
      <c r="TZV321" s="99"/>
      <c r="TZW321" s="95"/>
      <c r="TZX321" s="99"/>
      <c r="TZY321" s="95"/>
      <c r="TZZ321" s="99"/>
      <c r="UAA321" s="95"/>
      <c r="UAB321" s="99"/>
      <c r="UAC321" s="95"/>
      <c r="UAD321" s="99"/>
      <c r="UAE321" s="95"/>
      <c r="UAF321" s="99"/>
      <c r="UAG321" s="95"/>
      <c r="UAH321" s="99"/>
      <c r="UAI321" s="95"/>
      <c r="UAJ321" s="99"/>
      <c r="UAK321" s="95"/>
      <c r="UAL321" s="99"/>
      <c r="UAM321" s="95"/>
      <c r="UAN321" s="99"/>
      <c r="UAO321" s="95"/>
      <c r="UAP321" s="99"/>
      <c r="UAQ321" s="95"/>
      <c r="UAR321" s="99"/>
      <c r="UAS321" s="95"/>
      <c r="UAT321" s="99"/>
      <c r="UAU321" s="95"/>
      <c r="UAV321" s="99"/>
      <c r="UAW321" s="95"/>
      <c r="UAX321" s="99"/>
      <c r="UAY321" s="95"/>
      <c r="UAZ321" s="99"/>
      <c r="UBA321" s="95"/>
      <c r="UBB321" s="99"/>
      <c r="UBC321" s="95"/>
      <c r="UBD321" s="99"/>
      <c r="UBE321" s="95"/>
      <c r="UBF321" s="99"/>
      <c r="UBG321" s="95"/>
      <c r="UBH321" s="99"/>
      <c r="UBI321" s="95"/>
      <c r="UBJ321" s="99"/>
      <c r="UBK321" s="95"/>
      <c r="UBL321" s="99"/>
      <c r="UBM321" s="95"/>
      <c r="UBN321" s="99"/>
      <c r="UBO321" s="95"/>
      <c r="UBP321" s="99"/>
      <c r="UBQ321" s="95"/>
      <c r="UBR321" s="99"/>
      <c r="UBS321" s="95"/>
      <c r="UBT321" s="99"/>
      <c r="UBU321" s="95"/>
      <c r="UBV321" s="99"/>
      <c r="UBW321" s="95"/>
      <c r="UBX321" s="99"/>
      <c r="UBY321" s="95"/>
      <c r="UBZ321" s="99"/>
      <c r="UCA321" s="95"/>
      <c r="UCB321" s="99"/>
      <c r="UCC321" s="95"/>
      <c r="UCD321" s="99"/>
      <c r="UCE321" s="95"/>
      <c r="UCF321" s="99"/>
      <c r="UCG321" s="95"/>
      <c r="UCH321" s="99"/>
      <c r="UCI321" s="95"/>
      <c r="UCJ321" s="99"/>
      <c r="UCK321" s="95"/>
      <c r="UCL321" s="99"/>
      <c r="UCM321" s="95"/>
      <c r="UCN321" s="99"/>
      <c r="UCO321" s="95"/>
      <c r="UCP321" s="99"/>
      <c r="UCQ321" s="95"/>
      <c r="UCR321" s="99"/>
      <c r="UCS321" s="95"/>
      <c r="UCT321" s="99"/>
      <c r="UCU321" s="95"/>
      <c r="UCV321" s="99"/>
      <c r="UCW321" s="95"/>
      <c r="UCX321" s="99"/>
      <c r="UCY321" s="95"/>
      <c r="UCZ321" s="99"/>
      <c r="UDA321" s="95"/>
      <c r="UDB321" s="99"/>
      <c r="UDC321" s="95"/>
      <c r="UDD321" s="99"/>
      <c r="UDE321" s="95"/>
      <c r="UDF321" s="99"/>
      <c r="UDG321" s="95"/>
      <c r="UDH321" s="99"/>
      <c r="UDI321" s="95"/>
      <c r="UDJ321" s="99"/>
      <c r="UDK321" s="95"/>
      <c r="UDL321" s="99"/>
      <c r="UDM321" s="95"/>
      <c r="UDN321" s="99"/>
      <c r="UDO321" s="95"/>
      <c r="UDP321" s="99"/>
      <c r="UDQ321" s="95"/>
      <c r="UDR321" s="99"/>
      <c r="UDS321" s="95"/>
      <c r="UDT321" s="99"/>
      <c r="UDU321" s="95"/>
      <c r="UDV321" s="99"/>
      <c r="UDW321" s="95"/>
      <c r="UDX321" s="99"/>
      <c r="UDY321" s="95"/>
      <c r="UDZ321" s="99"/>
      <c r="UEA321" s="95"/>
      <c r="UEB321" s="99"/>
      <c r="UEC321" s="95"/>
      <c r="UED321" s="99"/>
      <c r="UEE321" s="95"/>
      <c r="UEF321" s="99"/>
      <c r="UEG321" s="95"/>
      <c r="UEH321" s="99"/>
      <c r="UEI321" s="95"/>
      <c r="UEJ321" s="99"/>
      <c r="UEK321" s="95"/>
      <c r="UEL321" s="99"/>
      <c r="UEM321" s="95"/>
      <c r="UEN321" s="99"/>
      <c r="UEO321" s="95"/>
      <c r="UEP321" s="99"/>
      <c r="UEQ321" s="95"/>
      <c r="UER321" s="99"/>
      <c r="UES321" s="95"/>
      <c r="UET321" s="99"/>
      <c r="UEU321" s="95"/>
      <c r="UEV321" s="99"/>
      <c r="UEW321" s="95"/>
      <c r="UEX321" s="99"/>
      <c r="UEY321" s="95"/>
      <c r="UEZ321" s="99"/>
      <c r="UFA321" s="95"/>
      <c r="UFB321" s="99"/>
      <c r="UFC321" s="95"/>
      <c r="UFD321" s="99"/>
      <c r="UFE321" s="95"/>
      <c r="UFF321" s="99"/>
      <c r="UFG321" s="95"/>
      <c r="UFH321" s="99"/>
      <c r="UFI321" s="95"/>
      <c r="UFJ321" s="99"/>
      <c r="UFK321" s="95"/>
      <c r="UFL321" s="99"/>
      <c r="UFM321" s="95"/>
      <c r="UFN321" s="99"/>
      <c r="UFO321" s="95"/>
      <c r="UFP321" s="99"/>
      <c r="UFQ321" s="95"/>
      <c r="UFR321" s="99"/>
      <c r="UFS321" s="95"/>
      <c r="UFT321" s="99"/>
      <c r="UFU321" s="95"/>
      <c r="UFV321" s="99"/>
      <c r="UFW321" s="95"/>
      <c r="UFX321" s="99"/>
      <c r="UFY321" s="95"/>
      <c r="UFZ321" s="99"/>
      <c r="UGA321" s="95"/>
      <c r="UGB321" s="99"/>
      <c r="UGC321" s="95"/>
      <c r="UGD321" s="99"/>
      <c r="UGE321" s="95"/>
      <c r="UGF321" s="99"/>
      <c r="UGG321" s="95"/>
      <c r="UGH321" s="99"/>
      <c r="UGI321" s="95"/>
      <c r="UGJ321" s="99"/>
      <c r="UGK321" s="95"/>
      <c r="UGL321" s="99"/>
      <c r="UGM321" s="95"/>
      <c r="UGN321" s="99"/>
      <c r="UGO321" s="95"/>
      <c r="UGP321" s="99"/>
      <c r="UGQ321" s="95"/>
      <c r="UGR321" s="99"/>
      <c r="UGS321" s="95"/>
      <c r="UGT321" s="99"/>
      <c r="UGU321" s="95"/>
      <c r="UGV321" s="99"/>
      <c r="UGW321" s="95"/>
      <c r="UGX321" s="99"/>
      <c r="UGY321" s="95"/>
      <c r="UGZ321" s="99"/>
      <c r="UHA321" s="95"/>
      <c r="UHB321" s="99"/>
      <c r="UHC321" s="95"/>
      <c r="UHD321" s="99"/>
      <c r="UHE321" s="95"/>
      <c r="UHF321" s="99"/>
      <c r="UHG321" s="95"/>
      <c r="UHH321" s="99"/>
      <c r="UHI321" s="95"/>
      <c r="UHJ321" s="99"/>
      <c r="UHK321" s="95"/>
      <c r="UHL321" s="99"/>
      <c r="UHM321" s="95"/>
      <c r="UHN321" s="99"/>
      <c r="UHO321" s="95"/>
      <c r="UHP321" s="99"/>
      <c r="UHQ321" s="95"/>
      <c r="UHR321" s="99"/>
      <c r="UHS321" s="95"/>
      <c r="UHT321" s="99"/>
      <c r="UHU321" s="95"/>
      <c r="UHV321" s="99"/>
      <c r="UHW321" s="95"/>
      <c r="UHX321" s="99"/>
      <c r="UHY321" s="95"/>
      <c r="UHZ321" s="99"/>
      <c r="UIA321" s="95"/>
      <c r="UIB321" s="99"/>
      <c r="UIC321" s="95"/>
      <c r="UID321" s="99"/>
      <c r="UIE321" s="95"/>
      <c r="UIF321" s="99"/>
      <c r="UIG321" s="95"/>
      <c r="UIH321" s="99"/>
      <c r="UII321" s="95"/>
      <c r="UIJ321" s="99"/>
      <c r="UIK321" s="95"/>
      <c r="UIL321" s="99"/>
      <c r="UIM321" s="95"/>
      <c r="UIN321" s="99"/>
      <c r="UIO321" s="95"/>
      <c r="UIP321" s="99"/>
      <c r="UIQ321" s="95"/>
      <c r="UIR321" s="99"/>
      <c r="UIS321" s="95"/>
      <c r="UIT321" s="99"/>
      <c r="UIU321" s="95"/>
      <c r="UIV321" s="99"/>
      <c r="UIW321" s="95"/>
      <c r="UIX321" s="99"/>
      <c r="UIY321" s="95"/>
      <c r="UIZ321" s="99"/>
      <c r="UJA321" s="95"/>
      <c r="UJB321" s="99"/>
      <c r="UJC321" s="95"/>
      <c r="UJD321" s="99"/>
      <c r="UJE321" s="95"/>
      <c r="UJF321" s="99"/>
      <c r="UJG321" s="95"/>
      <c r="UJH321" s="99"/>
      <c r="UJI321" s="95"/>
      <c r="UJJ321" s="99"/>
      <c r="UJK321" s="95"/>
      <c r="UJL321" s="99"/>
      <c r="UJM321" s="95"/>
      <c r="UJN321" s="99"/>
      <c r="UJO321" s="95"/>
      <c r="UJP321" s="99"/>
      <c r="UJQ321" s="95"/>
      <c r="UJR321" s="99"/>
      <c r="UJS321" s="95"/>
      <c r="UJT321" s="99"/>
      <c r="UJU321" s="95"/>
      <c r="UJV321" s="99"/>
      <c r="UJW321" s="95"/>
      <c r="UJX321" s="99"/>
      <c r="UJY321" s="95"/>
      <c r="UJZ321" s="99"/>
      <c r="UKA321" s="95"/>
      <c r="UKB321" s="99"/>
      <c r="UKC321" s="95"/>
      <c r="UKD321" s="99"/>
      <c r="UKE321" s="95"/>
      <c r="UKF321" s="99"/>
      <c r="UKG321" s="95"/>
      <c r="UKH321" s="99"/>
      <c r="UKI321" s="95"/>
      <c r="UKJ321" s="99"/>
      <c r="UKK321" s="95"/>
      <c r="UKL321" s="99"/>
      <c r="UKM321" s="95"/>
      <c r="UKN321" s="99"/>
      <c r="UKO321" s="95"/>
      <c r="UKP321" s="99"/>
      <c r="UKQ321" s="95"/>
      <c r="UKR321" s="99"/>
      <c r="UKS321" s="95"/>
      <c r="UKT321" s="99"/>
      <c r="UKU321" s="95"/>
      <c r="UKV321" s="99"/>
      <c r="UKW321" s="95"/>
      <c r="UKX321" s="99"/>
      <c r="UKY321" s="95"/>
      <c r="UKZ321" s="99"/>
      <c r="ULA321" s="95"/>
      <c r="ULB321" s="99"/>
      <c r="ULC321" s="95"/>
      <c r="ULD321" s="99"/>
      <c r="ULE321" s="95"/>
      <c r="ULF321" s="99"/>
      <c r="ULG321" s="95"/>
      <c r="ULH321" s="99"/>
      <c r="ULI321" s="95"/>
      <c r="ULJ321" s="99"/>
      <c r="ULK321" s="95"/>
      <c r="ULL321" s="99"/>
      <c r="ULM321" s="95"/>
      <c r="ULN321" s="99"/>
      <c r="ULO321" s="95"/>
      <c r="ULP321" s="99"/>
      <c r="ULQ321" s="95"/>
      <c r="ULR321" s="99"/>
      <c r="ULS321" s="95"/>
      <c r="ULT321" s="99"/>
      <c r="ULU321" s="95"/>
      <c r="ULV321" s="99"/>
      <c r="ULW321" s="95"/>
      <c r="ULX321" s="99"/>
      <c r="ULY321" s="95"/>
      <c r="ULZ321" s="99"/>
      <c r="UMA321" s="95"/>
      <c r="UMB321" s="99"/>
      <c r="UMC321" s="95"/>
      <c r="UMD321" s="99"/>
      <c r="UME321" s="95"/>
      <c r="UMF321" s="99"/>
      <c r="UMG321" s="95"/>
      <c r="UMH321" s="99"/>
      <c r="UMI321" s="95"/>
      <c r="UMJ321" s="99"/>
      <c r="UMK321" s="95"/>
      <c r="UML321" s="99"/>
      <c r="UMM321" s="95"/>
      <c r="UMN321" s="99"/>
      <c r="UMO321" s="95"/>
      <c r="UMP321" s="99"/>
      <c r="UMQ321" s="95"/>
      <c r="UMR321" s="99"/>
      <c r="UMS321" s="95"/>
      <c r="UMT321" s="99"/>
      <c r="UMU321" s="95"/>
      <c r="UMV321" s="99"/>
      <c r="UMW321" s="95"/>
      <c r="UMX321" s="99"/>
      <c r="UMY321" s="95"/>
      <c r="UMZ321" s="99"/>
      <c r="UNA321" s="95"/>
      <c r="UNB321" s="99"/>
      <c r="UNC321" s="95"/>
      <c r="UND321" s="99"/>
      <c r="UNE321" s="95"/>
      <c r="UNF321" s="99"/>
      <c r="UNG321" s="95"/>
      <c r="UNH321" s="99"/>
      <c r="UNI321" s="95"/>
      <c r="UNJ321" s="99"/>
      <c r="UNK321" s="95"/>
      <c r="UNL321" s="99"/>
      <c r="UNM321" s="95"/>
      <c r="UNN321" s="99"/>
      <c r="UNO321" s="95"/>
      <c r="UNP321" s="99"/>
      <c r="UNQ321" s="95"/>
      <c r="UNR321" s="99"/>
      <c r="UNS321" s="95"/>
      <c r="UNT321" s="99"/>
      <c r="UNU321" s="95"/>
      <c r="UNV321" s="99"/>
      <c r="UNW321" s="95"/>
      <c r="UNX321" s="99"/>
      <c r="UNY321" s="95"/>
      <c r="UNZ321" s="99"/>
      <c r="UOA321" s="95"/>
      <c r="UOB321" s="99"/>
      <c r="UOC321" s="95"/>
      <c r="UOD321" s="99"/>
      <c r="UOE321" s="95"/>
      <c r="UOF321" s="99"/>
      <c r="UOG321" s="95"/>
      <c r="UOH321" s="99"/>
      <c r="UOI321" s="95"/>
      <c r="UOJ321" s="99"/>
      <c r="UOK321" s="95"/>
      <c r="UOL321" s="99"/>
      <c r="UOM321" s="95"/>
      <c r="UON321" s="99"/>
      <c r="UOO321" s="95"/>
      <c r="UOP321" s="99"/>
      <c r="UOQ321" s="95"/>
      <c r="UOR321" s="99"/>
      <c r="UOS321" s="95"/>
      <c r="UOT321" s="99"/>
      <c r="UOU321" s="95"/>
      <c r="UOV321" s="99"/>
      <c r="UOW321" s="95"/>
      <c r="UOX321" s="99"/>
      <c r="UOY321" s="95"/>
      <c r="UOZ321" s="99"/>
      <c r="UPA321" s="95"/>
      <c r="UPB321" s="99"/>
      <c r="UPC321" s="95"/>
      <c r="UPD321" s="99"/>
      <c r="UPE321" s="95"/>
      <c r="UPF321" s="99"/>
      <c r="UPG321" s="95"/>
      <c r="UPH321" s="99"/>
      <c r="UPI321" s="95"/>
      <c r="UPJ321" s="99"/>
      <c r="UPK321" s="95"/>
      <c r="UPL321" s="99"/>
      <c r="UPM321" s="95"/>
      <c r="UPN321" s="99"/>
      <c r="UPO321" s="95"/>
      <c r="UPP321" s="99"/>
      <c r="UPQ321" s="95"/>
      <c r="UPR321" s="99"/>
      <c r="UPS321" s="95"/>
      <c r="UPT321" s="99"/>
      <c r="UPU321" s="95"/>
      <c r="UPV321" s="99"/>
      <c r="UPW321" s="95"/>
      <c r="UPX321" s="99"/>
      <c r="UPY321" s="95"/>
      <c r="UPZ321" s="99"/>
      <c r="UQA321" s="95"/>
      <c r="UQB321" s="99"/>
      <c r="UQC321" s="95"/>
      <c r="UQD321" s="99"/>
      <c r="UQE321" s="95"/>
      <c r="UQF321" s="99"/>
      <c r="UQG321" s="95"/>
      <c r="UQH321" s="99"/>
      <c r="UQI321" s="95"/>
      <c r="UQJ321" s="99"/>
      <c r="UQK321" s="95"/>
      <c r="UQL321" s="99"/>
      <c r="UQM321" s="95"/>
      <c r="UQN321" s="99"/>
      <c r="UQO321" s="95"/>
      <c r="UQP321" s="99"/>
      <c r="UQQ321" s="95"/>
      <c r="UQR321" s="99"/>
      <c r="UQS321" s="95"/>
      <c r="UQT321" s="99"/>
      <c r="UQU321" s="95"/>
      <c r="UQV321" s="99"/>
      <c r="UQW321" s="95"/>
      <c r="UQX321" s="99"/>
      <c r="UQY321" s="95"/>
      <c r="UQZ321" s="99"/>
      <c r="URA321" s="95"/>
      <c r="URB321" s="99"/>
      <c r="URC321" s="95"/>
      <c r="URD321" s="99"/>
      <c r="URE321" s="95"/>
      <c r="URF321" s="99"/>
      <c r="URG321" s="95"/>
      <c r="URH321" s="99"/>
      <c r="URI321" s="95"/>
      <c r="URJ321" s="99"/>
      <c r="URK321" s="95"/>
      <c r="URL321" s="99"/>
      <c r="URM321" s="95"/>
      <c r="URN321" s="99"/>
      <c r="URO321" s="95"/>
      <c r="URP321" s="99"/>
      <c r="URQ321" s="95"/>
      <c r="URR321" s="99"/>
      <c r="URS321" s="95"/>
      <c r="URT321" s="99"/>
      <c r="URU321" s="95"/>
      <c r="URV321" s="99"/>
      <c r="URW321" s="95"/>
      <c r="URX321" s="99"/>
      <c r="URY321" s="95"/>
      <c r="URZ321" s="99"/>
      <c r="USA321" s="95"/>
      <c r="USB321" s="99"/>
      <c r="USC321" s="95"/>
      <c r="USD321" s="99"/>
      <c r="USE321" s="95"/>
      <c r="USF321" s="99"/>
      <c r="USG321" s="95"/>
      <c r="USH321" s="99"/>
      <c r="USI321" s="95"/>
      <c r="USJ321" s="99"/>
      <c r="USK321" s="95"/>
      <c r="USL321" s="99"/>
      <c r="USM321" s="95"/>
      <c r="USN321" s="99"/>
      <c r="USO321" s="95"/>
      <c r="USP321" s="99"/>
      <c r="USQ321" s="95"/>
      <c r="USR321" s="99"/>
      <c r="USS321" s="95"/>
      <c r="UST321" s="99"/>
      <c r="USU321" s="95"/>
      <c r="USV321" s="99"/>
      <c r="USW321" s="95"/>
      <c r="USX321" s="99"/>
      <c r="USY321" s="95"/>
      <c r="USZ321" s="99"/>
      <c r="UTA321" s="95"/>
      <c r="UTB321" s="99"/>
      <c r="UTC321" s="95"/>
      <c r="UTD321" s="99"/>
      <c r="UTE321" s="95"/>
      <c r="UTF321" s="99"/>
      <c r="UTG321" s="95"/>
      <c r="UTH321" s="99"/>
      <c r="UTI321" s="95"/>
      <c r="UTJ321" s="99"/>
      <c r="UTK321" s="95"/>
      <c r="UTL321" s="99"/>
      <c r="UTM321" s="95"/>
      <c r="UTN321" s="99"/>
      <c r="UTO321" s="95"/>
      <c r="UTP321" s="99"/>
      <c r="UTQ321" s="95"/>
      <c r="UTR321" s="99"/>
      <c r="UTS321" s="95"/>
      <c r="UTT321" s="99"/>
      <c r="UTU321" s="95"/>
      <c r="UTV321" s="99"/>
      <c r="UTW321" s="95"/>
      <c r="UTX321" s="99"/>
      <c r="UTY321" s="95"/>
      <c r="UTZ321" s="99"/>
      <c r="UUA321" s="95"/>
      <c r="UUB321" s="99"/>
      <c r="UUC321" s="95"/>
      <c r="UUD321" s="99"/>
      <c r="UUE321" s="95"/>
      <c r="UUF321" s="99"/>
      <c r="UUG321" s="95"/>
      <c r="UUH321" s="99"/>
      <c r="UUI321" s="95"/>
      <c r="UUJ321" s="99"/>
      <c r="UUK321" s="95"/>
      <c r="UUL321" s="99"/>
      <c r="UUM321" s="95"/>
      <c r="UUN321" s="99"/>
      <c r="UUO321" s="95"/>
      <c r="UUP321" s="99"/>
      <c r="UUQ321" s="95"/>
      <c r="UUR321" s="99"/>
      <c r="UUS321" s="95"/>
      <c r="UUT321" s="99"/>
      <c r="UUU321" s="95"/>
      <c r="UUV321" s="99"/>
      <c r="UUW321" s="95"/>
      <c r="UUX321" s="99"/>
      <c r="UUY321" s="95"/>
      <c r="UUZ321" s="99"/>
      <c r="UVA321" s="95"/>
      <c r="UVB321" s="99"/>
      <c r="UVC321" s="95"/>
      <c r="UVD321" s="99"/>
      <c r="UVE321" s="95"/>
      <c r="UVF321" s="99"/>
      <c r="UVG321" s="95"/>
      <c r="UVH321" s="99"/>
      <c r="UVI321" s="95"/>
      <c r="UVJ321" s="99"/>
      <c r="UVK321" s="95"/>
      <c r="UVL321" s="99"/>
      <c r="UVM321" s="95"/>
      <c r="UVN321" s="99"/>
      <c r="UVO321" s="95"/>
      <c r="UVP321" s="99"/>
      <c r="UVQ321" s="95"/>
      <c r="UVR321" s="99"/>
      <c r="UVS321" s="95"/>
      <c r="UVT321" s="99"/>
      <c r="UVU321" s="95"/>
      <c r="UVV321" s="99"/>
      <c r="UVW321" s="95"/>
      <c r="UVX321" s="99"/>
      <c r="UVY321" s="95"/>
      <c r="UVZ321" s="99"/>
      <c r="UWA321" s="95"/>
      <c r="UWB321" s="99"/>
      <c r="UWC321" s="95"/>
      <c r="UWD321" s="99"/>
      <c r="UWE321" s="95"/>
      <c r="UWF321" s="99"/>
      <c r="UWG321" s="95"/>
      <c r="UWH321" s="99"/>
      <c r="UWI321" s="95"/>
      <c r="UWJ321" s="99"/>
      <c r="UWK321" s="95"/>
      <c r="UWL321" s="99"/>
      <c r="UWM321" s="95"/>
      <c r="UWN321" s="99"/>
      <c r="UWO321" s="95"/>
      <c r="UWP321" s="99"/>
      <c r="UWQ321" s="95"/>
      <c r="UWR321" s="99"/>
      <c r="UWS321" s="95"/>
      <c r="UWT321" s="99"/>
      <c r="UWU321" s="95"/>
      <c r="UWV321" s="99"/>
      <c r="UWW321" s="95"/>
      <c r="UWX321" s="99"/>
      <c r="UWY321" s="95"/>
      <c r="UWZ321" s="99"/>
      <c r="UXA321" s="95"/>
      <c r="UXB321" s="99"/>
      <c r="UXC321" s="95"/>
      <c r="UXD321" s="99"/>
      <c r="UXE321" s="95"/>
      <c r="UXF321" s="99"/>
      <c r="UXG321" s="95"/>
      <c r="UXH321" s="99"/>
      <c r="UXI321" s="95"/>
      <c r="UXJ321" s="99"/>
      <c r="UXK321" s="95"/>
      <c r="UXL321" s="99"/>
      <c r="UXM321" s="95"/>
      <c r="UXN321" s="99"/>
      <c r="UXO321" s="95"/>
      <c r="UXP321" s="99"/>
      <c r="UXQ321" s="95"/>
      <c r="UXR321" s="99"/>
      <c r="UXS321" s="95"/>
      <c r="UXT321" s="99"/>
      <c r="UXU321" s="95"/>
      <c r="UXV321" s="99"/>
      <c r="UXW321" s="95"/>
      <c r="UXX321" s="99"/>
      <c r="UXY321" s="95"/>
      <c r="UXZ321" s="99"/>
      <c r="UYA321" s="95"/>
      <c r="UYB321" s="99"/>
      <c r="UYC321" s="95"/>
      <c r="UYD321" s="99"/>
      <c r="UYE321" s="95"/>
      <c r="UYF321" s="99"/>
      <c r="UYG321" s="95"/>
      <c r="UYH321" s="99"/>
      <c r="UYI321" s="95"/>
      <c r="UYJ321" s="99"/>
      <c r="UYK321" s="95"/>
      <c r="UYL321" s="99"/>
      <c r="UYM321" s="95"/>
      <c r="UYN321" s="99"/>
      <c r="UYO321" s="95"/>
      <c r="UYP321" s="99"/>
      <c r="UYQ321" s="95"/>
      <c r="UYR321" s="99"/>
      <c r="UYS321" s="95"/>
      <c r="UYT321" s="99"/>
      <c r="UYU321" s="95"/>
      <c r="UYV321" s="99"/>
      <c r="UYW321" s="95"/>
      <c r="UYX321" s="99"/>
      <c r="UYY321" s="95"/>
      <c r="UYZ321" s="99"/>
      <c r="UZA321" s="95"/>
      <c r="UZB321" s="99"/>
      <c r="UZC321" s="95"/>
      <c r="UZD321" s="99"/>
      <c r="UZE321" s="95"/>
      <c r="UZF321" s="99"/>
      <c r="UZG321" s="95"/>
      <c r="UZH321" s="99"/>
      <c r="UZI321" s="95"/>
      <c r="UZJ321" s="99"/>
      <c r="UZK321" s="95"/>
      <c r="UZL321" s="99"/>
      <c r="UZM321" s="95"/>
      <c r="UZN321" s="99"/>
      <c r="UZO321" s="95"/>
      <c r="UZP321" s="99"/>
      <c r="UZQ321" s="95"/>
      <c r="UZR321" s="99"/>
      <c r="UZS321" s="95"/>
      <c r="UZT321" s="99"/>
      <c r="UZU321" s="95"/>
      <c r="UZV321" s="99"/>
      <c r="UZW321" s="95"/>
      <c r="UZX321" s="99"/>
      <c r="UZY321" s="95"/>
      <c r="UZZ321" s="99"/>
      <c r="VAA321" s="95"/>
      <c r="VAB321" s="99"/>
      <c r="VAC321" s="95"/>
      <c r="VAD321" s="99"/>
      <c r="VAE321" s="95"/>
      <c r="VAF321" s="99"/>
      <c r="VAG321" s="95"/>
      <c r="VAH321" s="99"/>
      <c r="VAI321" s="95"/>
      <c r="VAJ321" s="99"/>
      <c r="VAK321" s="95"/>
      <c r="VAL321" s="99"/>
      <c r="VAM321" s="95"/>
      <c r="VAN321" s="99"/>
      <c r="VAO321" s="95"/>
      <c r="VAP321" s="99"/>
      <c r="VAQ321" s="95"/>
      <c r="VAR321" s="99"/>
      <c r="VAS321" s="95"/>
      <c r="VAT321" s="99"/>
      <c r="VAU321" s="95"/>
      <c r="VAV321" s="99"/>
      <c r="VAW321" s="95"/>
      <c r="VAX321" s="99"/>
      <c r="VAY321" s="95"/>
      <c r="VAZ321" s="99"/>
      <c r="VBA321" s="95"/>
      <c r="VBB321" s="99"/>
      <c r="VBC321" s="95"/>
      <c r="VBD321" s="99"/>
      <c r="VBE321" s="95"/>
      <c r="VBF321" s="99"/>
      <c r="VBG321" s="95"/>
      <c r="VBH321" s="99"/>
      <c r="VBI321" s="95"/>
      <c r="VBJ321" s="99"/>
      <c r="VBK321" s="95"/>
      <c r="VBL321" s="99"/>
      <c r="VBM321" s="95"/>
      <c r="VBN321" s="99"/>
      <c r="VBO321" s="95"/>
      <c r="VBP321" s="99"/>
      <c r="VBQ321" s="95"/>
      <c r="VBR321" s="99"/>
      <c r="VBS321" s="95"/>
      <c r="VBT321" s="99"/>
      <c r="VBU321" s="95"/>
      <c r="VBV321" s="99"/>
      <c r="VBW321" s="95"/>
      <c r="VBX321" s="99"/>
      <c r="VBY321" s="95"/>
      <c r="VBZ321" s="99"/>
      <c r="VCA321" s="95"/>
      <c r="VCB321" s="99"/>
      <c r="VCC321" s="95"/>
      <c r="VCD321" s="99"/>
      <c r="VCE321" s="95"/>
      <c r="VCF321" s="99"/>
      <c r="VCG321" s="95"/>
      <c r="VCH321" s="99"/>
      <c r="VCI321" s="95"/>
      <c r="VCJ321" s="99"/>
      <c r="VCK321" s="95"/>
      <c r="VCL321" s="99"/>
      <c r="VCM321" s="95"/>
      <c r="VCN321" s="99"/>
      <c r="VCO321" s="95"/>
      <c r="VCP321" s="99"/>
      <c r="VCQ321" s="95"/>
      <c r="VCR321" s="99"/>
      <c r="VCS321" s="95"/>
      <c r="VCT321" s="99"/>
      <c r="VCU321" s="95"/>
      <c r="VCV321" s="99"/>
      <c r="VCW321" s="95"/>
      <c r="VCX321" s="99"/>
      <c r="VCY321" s="95"/>
      <c r="VCZ321" s="99"/>
      <c r="VDA321" s="95"/>
      <c r="VDB321" s="99"/>
      <c r="VDC321" s="95"/>
      <c r="VDD321" s="99"/>
      <c r="VDE321" s="95"/>
      <c r="VDF321" s="99"/>
      <c r="VDG321" s="95"/>
      <c r="VDH321" s="99"/>
      <c r="VDI321" s="95"/>
      <c r="VDJ321" s="99"/>
      <c r="VDK321" s="95"/>
      <c r="VDL321" s="99"/>
      <c r="VDM321" s="95"/>
      <c r="VDN321" s="99"/>
      <c r="VDO321" s="95"/>
      <c r="VDP321" s="99"/>
      <c r="VDQ321" s="95"/>
      <c r="VDR321" s="99"/>
      <c r="VDS321" s="95"/>
      <c r="VDT321" s="99"/>
      <c r="VDU321" s="95"/>
      <c r="VDV321" s="99"/>
      <c r="VDW321" s="95"/>
      <c r="VDX321" s="99"/>
      <c r="VDY321" s="95"/>
      <c r="VDZ321" s="99"/>
      <c r="VEA321" s="95"/>
      <c r="VEB321" s="99"/>
      <c r="VEC321" s="95"/>
      <c r="VED321" s="99"/>
      <c r="VEE321" s="95"/>
      <c r="VEF321" s="99"/>
      <c r="VEG321" s="95"/>
      <c r="VEH321" s="99"/>
      <c r="VEI321" s="95"/>
      <c r="VEJ321" s="99"/>
      <c r="VEK321" s="95"/>
      <c r="VEL321" s="99"/>
      <c r="VEM321" s="95"/>
      <c r="VEN321" s="99"/>
      <c r="VEO321" s="95"/>
      <c r="VEP321" s="99"/>
      <c r="VEQ321" s="95"/>
      <c r="VER321" s="99"/>
      <c r="VES321" s="95"/>
      <c r="VET321" s="99"/>
      <c r="VEU321" s="95"/>
      <c r="VEV321" s="99"/>
      <c r="VEW321" s="95"/>
      <c r="VEX321" s="99"/>
      <c r="VEY321" s="95"/>
      <c r="VEZ321" s="99"/>
      <c r="VFA321" s="95"/>
      <c r="VFB321" s="99"/>
      <c r="VFC321" s="95"/>
      <c r="VFD321" s="99"/>
      <c r="VFE321" s="95"/>
      <c r="VFF321" s="99"/>
      <c r="VFG321" s="95"/>
      <c r="VFH321" s="99"/>
      <c r="VFI321" s="95"/>
      <c r="VFJ321" s="99"/>
      <c r="VFK321" s="95"/>
      <c r="VFL321" s="99"/>
      <c r="VFM321" s="95"/>
      <c r="VFN321" s="99"/>
      <c r="VFO321" s="95"/>
      <c r="VFP321" s="99"/>
      <c r="VFQ321" s="95"/>
      <c r="VFR321" s="99"/>
      <c r="VFS321" s="95"/>
      <c r="VFT321" s="99"/>
      <c r="VFU321" s="95"/>
      <c r="VFV321" s="99"/>
      <c r="VFW321" s="95"/>
      <c r="VFX321" s="99"/>
      <c r="VFY321" s="95"/>
      <c r="VFZ321" s="99"/>
      <c r="VGA321" s="95"/>
      <c r="VGB321" s="99"/>
      <c r="VGC321" s="95"/>
      <c r="VGD321" s="99"/>
      <c r="VGE321" s="95"/>
      <c r="VGF321" s="99"/>
      <c r="VGG321" s="95"/>
      <c r="VGH321" s="99"/>
      <c r="VGI321" s="95"/>
      <c r="VGJ321" s="99"/>
      <c r="VGK321" s="95"/>
      <c r="VGL321" s="99"/>
      <c r="VGM321" s="95"/>
      <c r="VGN321" s="99"/>
      <c r="VGO321" s="95"/>
      <c r="VGP321" s="99"/>
      <c r="VGQ321" s="95"/>
      <c r="VGR321" s="99"/>
      <c r="VGS321" s="95"/>
      <c r="VGT321" s="99"/>
      <c r="VGU321" s="95"/>
      <c r="VGV321" s="99"/>
      <c r="VGW321" s="95"/>
      <c r="VGX321" s="99"/>
      <c r="VGY321" s="95"/>
      <c r="VGZ321" s="99"/>
      <c r="VHA321" s="95"/>
      <c r="VHB321" s="99"/>
      <c r="VHC321" s="95"/>
      <c r="VHD321" s="99"/>
      <c r="VHE321" s="95"/>
      <c r="VHF321" s="99"/>
      <c r="VHG321" s="95"/>
      <c r="VHH321" s="99"/>
      <c r="VHI321" s="95"/>
      <c r="VHJ321" s="99"/>
      <c r="VHK321" s="95"/>
      <c r="VHL321" s="99"/>
      <c r="VHM321" s="95"/>
      <c r="VHN321" s="99"/>
      <c r="VHO321" s="95"/>
      <c r="VHP321" s="99"/>
      <c r="VHQ321" s="95"/>
      <c r="VHR321" s="99"/>
      <c r="VHS321" s="95"/>
      <c r="VHT321" s="99"/>
      <c r="VHU321" s="95"/>
      <c r="VHV321" s="99"/>
      <c r="VHW321" s="95"/>
      <c r="VHX321" s="99"/>
      <c r="VHY321" s="95"/>
      <c r="VHZ321" s="99"/>
      <c r="VIA321" s="95"/>
      <c r="VIB321" s="99"/>
      <c r="VIC321" s="95"/>
      <c r="VID321" s="99"/>
      <c r="VIE321" s="95"/>
      <c r="VIF321" s="99"/>
      <c r="VIG321" s="95"/>
      <c r="VIH321" s="99"/>
      <c r="VII321" s="95"/>
      <c r="VIJ321" s="99"/>
      <c r="VIK321" s="95"/>
      <c r="VIL321" s="99"/>
      <c r="VIM321" s="95"/>
      <c r="VIN321" s="99"/>
      <c r="VIO321" s="95"/>
      <c r="VIP321" s="99"/>
      <c r="VIQ321" s="95"/>
      <c r="VIR321" s="99"/>
      <c r="VIS321" s="95"/>
      <c r="VIT321" s="99"/>
      <c r="VIU321" s="95"/>
      <c r="VIV321" s="99"/>
      <c r="VIW321" s="95"/>
      <c r="VIX321" s="99"/>
      <c r="VIY321" s="95"/>
      <c r="VIZ321" s="99"/>
      <c r="VJA321" s="95"/>
      <c r="VJB321" s="99"/>
      <c r="VJC321" s="95"/>
      <c r="VJD321" s="99"/>
      <c r="VJE321" s="95"/>
      <c r="VJF321" s="99"/>
      <c r="VJG321" s="95"/>
      <c r="VJH321" s="99"/>
      <c r="VJI321" s="95"/>
      <c r="VJJ321" s="99"/>
      <c r="VJK321" s="95"/>
      <c r="VJL321" s="99"/>
      <c r="VJM321" s="95"/>
      <c r="VJN321" s="99"/>
      <c r="VJO321" s="95"/>
      <c r="VJP321" s="99"/>
      <c r="VJQ321" s="95"/>
      <c r="VJR321" s="99"/>
      <c r="VJS321" s="95"/>
      <c r="VJT321" s="99"/>
      <c r="VJU321" s="95"/>
      <c r="VJV321" s="99"/>
      <c r="VJW321" s="95"/>
      <c r="VJX321" s="99"/>
      <c r="VJY321" s="95"/>
      <c r="VJZ321" s="99"/>
      <c r="VKA321" s="95"/>
      <c r="VKB321" s="99"/>
      <c r="VKC321" s="95"/>
      <c r="VKD321" s="99"/>
      <c r="VKE321" s="95"/>
      <c r="VKF321" s="99"/>
      <c r="VKG321" s="95"/>
      <c r="VKH321" s="99"/>
      <c r="VKI321" s="95"/>
      <c r="VKJ321" s="99"/>
      <c r="VKK321" s="95"/>
      <c r="VKL321" s="99"/>
      <c r="VKM321" s="95"/>
      <c r="VKN321" s="99"/>
      <c r="VKO321" s="95"/>
      <c r="VKP321" s="99"/>
      <c r="VKQ321" s="95"/>
      <c r="VKR321" s="99"/>
      <c r="VKS321" s="95"/>
      <c r="VKT321" s="99"/>
      <c r="VKU321" s="95"/>
      <c r="VKV321" s="99"/>
      <c r="VKW321" s="95"/>
      <c r="VKX321" s="99"/>
      <c r="VKY321" s="95"/>
      <c r="VKZ321" s="99"/>
      <c r="VLA321" s="95"/>
      <c r="VLB321" s="99"/>
      <c r="VLC321" s="95"/>
      <c r="VLD321" s="99"/>
      <c r="VLE321" s="95"/>
      <c r="VLF321" s="99"/>
      <c r="VLG321" s="95"/>
      <c r="VLH321" s="99"/>
      <c r="VLI321" s="95"/>
      <c r="VLJ321" s="99"/>
      <c r="VLK321" s="95"/>
      <c r="VLL321" s="99"/>
      <c r="VLM321" s="95"/>
      <c r="VLN321" s="99"/>
      <c r="VLO321" s="95"/>
      <c r="VLP321" s="99"/>
      <c r="VLQ321" s="95"/>
      <c r="VLR321" s="99"/>
      <c r="VLS321" s="95"/>
      <c r="VLT321" s="99"/>
      <c r="VLU321" s="95"/>
      <c r="VLV321" s="99"/>
      <c r="VLW321" s="95"/>
      <c r="VLX321" s="99"/>
      <c r="VLY321" s="95"/>
      <c r="VLZ321" s="99"/>
      <c r="VMA321" s="95"/>
      <c r="VMB321" s="99"/>
      <c r="VMC321" s="95"/>
      <c r="VMD321" s="99"/>
      <c r="VME321" s="95"/>
      <c r="VMF321" s="99"/>
      <c r="VMG321" s="95"/>
      <c r="VMH321" s="99"/>
      <c r="VMI321" s="95"/>
      <c r="VMJ321" s="99"/>
      <c r="VMK321" s="95"/>
      <c r="VML321" s="99"/>
      <c r="VMM321" s="95"/>
      <c r="VMN321" s="99"/>
      <c r="VMO321" s="95"/>
      <c r="VMP321" s="99"/>
      <c r="VMQ321" s="95"/>
      <c r="VMR321" s="99"/>
      <c r="VMS321" s="95"/>
      <c r="VMT321" s="99"/>
      <c r="VMU321" s="95"/>
      <c r="VMV321" s="99"/>
      <c r="VMW321" s="95"/>
      <c r="VMX321" s="99"/>
      <c r="VMY321" s="95"/>
      <c r="VMZ321" s="99"/>
      <c r="VNA321" s="95"/>
      <c r="VNB321" s="99"/>
      <c r="VNC321" s="95"/>
      <c r="VND321" s="99"/>
      <c r="VNE321" s="95"/>
      <c r="VNF321" s="99"/>
      <c r="VNG321" s="95"/>
      <c r="VNH321" s="99"/>
      <c r="VNI321" s="95"/>
      <c r="VNJ321" s="99"/>
      <c r="VNK321" s="95"/>
      <c r="VNL321" s="99"/>
      <c r="VNM321" s="95"/>
      <c r="VNN321" s="99"/>
      <c r="VNO321" s="95"/>
      <c r="VNP321" s="99"/>
      <c r="VNQ321" s="95"/>
      <c r="VNR321" s="99"/>
      <c r="VNS321" s="95"/>
      <c r="VNT321" s="99"/>
      <c r="VNU321" s="95"/>
      <c r="VNV321" s="99"/>
      <c r="VNW321" s="95"/>
      <c r="VNX321" s="99"/>
      <c r="VNY321" s="95"/>
      <c r="VNZ321" s="99"/>
      <c r="VOA321" s="95"/>
      <c r="VOB321" s="99"/>
      <c r="VOC321" s="95"/>
      <c r="VOD321" s="99"/>
      <c r="VOE321" s="95"/>
      <c r="VOF321" s="99"/>
      <c r="VOG321" s="95"/>
      <c r="VOH321" s="99"/>
      <c r="VOI321" s="95"/>
      <c r="VOJ321" s="99"/>
      <c r="VOK321" s="95"/>
      <c r="VOL321" s="99"/>
      <c r="VOM321" s="95"/>
      <c r="VON321" s="99"/>
      <c r="VOO321" s="95"/>
      <c r="VOP321" s="99"/>
      <c r="VOQ321" s="95"/>
      <c r="VOR321" s="99"/>
      <c r="VOS321" s="95"/>
      <c r="VOT321" s="99"/>
      <c r="VOU321" s="95"/>
      <c r="VOV321" s="99"/>
      <c r="VOW321" s="95"/>
      <c r="VOX321" s="99"/>
      <c r="VOY321" s="95"/>
      <c r="VOZ321" s="99"/>
      <c r="VPA321" s="95"/>
      <c r="VPB321" s="99"/>
      <c r="VPC321" s="95"/>
      <c r="VPD321" s="99"/>
      <c r="VPE321" s="95"/>
      <c r="VPF321" s="99"/>
      <c r="VPG321" s="95"/>
      <c r="VPH321" s="99"/>
      <c r="VPI321" s="95"/>
      <c r="VPJ321" s="99"/>
      <c r="VPK321" s="95"/>
      <c r="VPL321" s="99"/>
      <c r="VPM321" s="95"/>
      <c r="VPN321" s="99"/>
      <c r="VPO321" s="95"/>
      <c r="VPP321" s="99"/>
      <c r="VPQ321" s="95"/>
      <c r="VPR321" s="99"/>
      <c r="VPS321" s="95"/>
      <c r="VPT321" s="99"/>
      <c r="VPU321" s="95"/>
      <c r="VPV321" s="99"/>
      <c r="VPW321" s="95"/>
      <c r="VPX321" s="99"/>
      <c r="VPY321" s="95"/>
      <c r="VPZ321" s="99"/>
      <c r="VQA321" s="95"/>
      <c r="VQB321" s="99"/>
      <c r="VQC321" s="95"/>
      <c r="VQD321" s="99"/>
      <c r="VQE321" s="95"/>
      <c r="VQF321" s="99"/>
      <c r="VQG321" s="95"/>
      <c r="VQH321" s="99"/>
      <c r="VQI321" s="95"/>
      <c r="VQJ321" s="99"/>
      <c r="VQK321" s="95"/>
      <c r="VQL321" s="99"/>
      <c r="VQM321" s="95"/>
      <c r="VQN321" s="99"/>
      <c r="VQO321" s="95"/>
      <c r="VQP321" s="99"/>
      <c r="VQQ321" s="95"/>
      <c r="VQR321" s="99"/>
      <c r="VQS321" s="95"/>
      <c r="VQT321" s="99"/>
      <c r="VQU321" s="95"/>
      <c r="VQV321" s="99"/>
      <c r="VQW321" s="95"/>
      <c r="VQX321" s="99"/>
      <c r="VQY321" s="95"/>
      <c r="VQZ321" s="99"/>
      <c r="VRA321" s="95"/>
      <c r="VRB321" s="99"/>
      <c r="VRC321" s="95"/>
      <c r="VRD321" s="99"/>
      <c r="VRE321" s="95"/>
      <c r="VRF321" s="99"/>
      <c r="VRG321" s="95"/>
      <c r="VRH321" s="99"/>
      <c r="VRI321" s="95"/>
      <c r="VRJ321" s="99"/>
      <c r="VRK321" s="95"/>
      <c r="VRL321" s="99"/>
      <c r="VRM321" s="95"/>
      <c r="VRN321" s="99"/>
      <c r="VRO321" s="95"/>
      <c r="VRP321" s="99"/>
      <c r="VRQ321" s="95"/>
      <c r="VRR321" s="99"/>
      <c r="VRS321" s="95"/>
      <c r="VRT321" s="99"/>
      <c r="VRU321" s="95"/>
      <c r="VRV321" s="99"/>
      <c r="VRW321" s="95"/>
      <c r="VRX321" s="99"/>
      <c r="VRY321" s="95"/>
      <c r="VRZ321" s="99"/>
      <c r="VSA321" s="95"/>
      <c r="VSB321" s="99"/>
      <c r="VSC321" s="95"/>
      <c r="VSD321" s="99"/>
      <c r="VSE321" s="95"/>
      <c r="VSF321" s="99"/>
      <c r="VSG321" s="95"/>
      <c r="VSH321" s="99"/>
      <c r="VSI321" s="95"/>
      <c r="VSJ321" s="99"/>
      <c r="VSK321" s="95"/>
      <c r="VSL321" s="99"/>
      <c r="VSM321" s="95"/>
      <c r="VSN321" s="99"/>
      <c r="VSO321" s="95"/>
      <c r="VSP321" s="99"/>
      <c r="VSQ321" s="95"/>
      <c r="VSR321" s="99"/>
      <c r="VSS321" s="95"/>
      <c r="VST321" s="99"/>
      <c r="VSU321" s="95"/>
      <c r="VSV321" s="99"/>
      <c r="VSW321" s="95"/>
      <c r="VSX321" s="99"/>
      <c r="VSY321" s="95"/>
      <c r="VSZ321" s="99"/>
      <c r="VTA321" s="95"/>
      <c r="VTB321" s="99"/>
      <c r="VTC321" s="95"/>
      <c r="VTD321" s="99"/>
      <c r="VTE321" s="95"/>
      <c r="VTF321" s="99"/>
      <c r="VTG321" s="95"/>
      <c r="VTH321" s="99"/>
      <c r="VTI321" s="95"/>
      <c r="VTJ321" s="99"/>
      <c r="VTK321" s="95"/>
      <c r="VTL321" s="99"/>
      <c r="VTM321" s="95"/>
      <c r="VTN321" s="99"/>
      <c r="VTO321" s="95"/>
      <c r="VTP321" s="99"/>
      <c r="VTQ321" s="95"/>
      <c r="VTR321" s="99"/>
      <c r="VTS321" s="95"/>
      <c r="VTT321" s="99"/>
      <c r="VTU321" s="95"/>
      <c r="VTV321" s="99"/>
      <c r="VTW321" s="95"/>
      <c r="VTX321" s="99"/>
      <c r="VTY321" s="95"/>
      <c r="VTZ321" s="99"/>
      <c r="VUA321" s="95"/>
      <c r="VUB321" s="99"/>
      <c r="VUC321" s="95"/>
      <c r="VUD321" s="99"/>
      <c r="VUE321" s="95"/>
      <c r="VUF321" s="99"/>
      <c r="VUG321" s="95"/>
      <c r="VUH321" s="99"/>
      <c r="VUI321" s="95"/>
      <c r="VUJ321" s="99"/>
      <c r="VUK321" s="95"/>
      <c r="VUL321" s="99"/>
      <c r="VUM321" s="95"/>
      <c r="VUN321" s="99"/>
      <c r="VUO321" s="95"/>
      <c r="VUP321" s="99"/>
      <c r="VUQ321" s="95"/>
      <c r="VUR321" s="99"/>
      <c r="VUS321" s="95"/>
      <c r="VUT321" s="99"/>
      <c r="VUU321" s="95"/>
      <c r="VUV321" s="99"/>
      <c r="VUW321" s="95"/>
      <c r="VUX321" s="99"/>
      <c r="VUY321" s="95"/>
      <c r="VUZ321" s="99"/>
      <c r="VVA321" s="95"/>
      <c r="VVB321" s="99"/>
      <c r="VVC321" s="95"/>
      <c r="VVD321" s="99"/>
      <c r="VVE321" s="95"/>
      <c r="VVF321" s="99"/>
      <c r="VVG321" s="95"/>
      <c r="VVH321" s="99"/>
      <c r="VVI321" s="95"/>
      <c r="VVJ321" s="99"/>
      <c r="VVK321" s="95"/>
      <c r="VVL321" s="99"/>
      <c r="VVM321" s="95"/>
      <c r="VVN321" s="99"/>
      <c r="VVO321" s="95"/>
      <c r="VVP321" s="99"/>
      <c r="VVQ321" s="95"/>
      <c r="VVR321" s="99"/>
      <c r="VVS321" s="95"/>
      <c r="VVT321" s="99"/>
      <c r="VVU321" s="95"/>
      <c r="VVV321" s="99"/>
      <c r="VVW321" s="95"/>
      <c r="VVX321" s="99"/>
      <c r="VVY321" s="95"/>
      <c r="VVZ321" s="99"/>
      <c r="VWA321" s="95"/>
      <c r="VWB321" s="99"/>
      <c r="VWC321" s="95"/>
      <c r="VWD321" s="99"/>
      <c r="VWE321" s="95"/>
      <c r="VWF321" s="99"/>
      <c r="VWG321" s="95"/>
      <c r="VWH321" s="99"/>
      <c r="VWI321" s="95"/>
      <c r="VWJ321" s="99"/>
      <c r="VWK321" s="95"/>
      <c r="VWL321" s="99"/>
      <c r="VWM321" s="95"/>
      <c r="VWN321" s="99"/>
      <c r="VWO321" s="95"/>
      <c r="VWP321" s="99"/>
      <c r="VWQ321" s="95"/>
      <c r="VWR321" s="99"/>
      <c r="VWS321" s="95"/>
      <c r="VWT321" s="99"/>
      <c r="VWU321" s="95"/>
      <c r="VWV321" s="99"/>
      <c r="VWW321" s="95"/>
      <c r="VWX321" s="99"/>
      <c r="VWY321" s="95"/>
      <c r="VWZ321" s="99"/>
      <c r="VXA321" s="95"/>
      <c r="VXB321" s="99"/>
      <c r="VXC321" s="95"/>
      <c r="VXD321" s="99"/>
      <c r="VXE321" s="95"/>
      <c r="VXF321" s="99"/>
      <c r="VXG321" s="95"/>
      <c r="VXH321" s="99"/>
      <c r="VXI321" s="95"/>
      <c r="VXJ321" s="99"/>
      <c r="VXK321" s="95"/>
      <c r="VXL321" s="99"/>
      <c r="VXM321" s="95"/>
      <c r="VXN321" s="99"/>
      <c r="VXO321" s="95"/>
      <c r="VXP321" s="99"/>
      <c r="VXQ321" s="95"/>
      <c r="VXR321" s="99"/>
      <c r="VXS321" s="95"/>
      <c r="VXT321" s="99"/>
      <c r="VXU321" s="95"/>
      <c r="VXV321" s="99"/>
      <c r="VXW321" s="95"/>
      <c r="VXX321" s="99"/>
      <c r="VXY321" s="95"/>
      <c r="VXZ321" s="99"/>
      <c r="VYA321" s="95"/>
      <c r="VYB321" s="99"/>
      <c r="VYC321" s="95"/>
      <c r="VYD321" s="99"/>
      <c r="VYE321" s="95"/>
      <c r="VYF321" s="99"/>
      <c r="VYG321" s="95"/>
      <c r="VYH321" s="99"/>
      <c r="VYI321" s="95"/>
      <c r="VYJ321" s="99"/>
      <c r="VYK321" s="95"/>
      <c r="VYL321" s="99"/>
      <c r="VYM321" s="95"/>
      <c r="VYN321" s="99"/>
      <c r="VYO321" s="95"/>
      <c r="VYP321" s="99"/>
      <c r="VYQ321" s="95"/>
      <c r="VYR321" s="99"/>
      <c r="VYS321" s="95"/>
      <c r="VYT321" s="99"/>
      <c r="VYU321" s="95"/>
      <c r="VYV321" s="99"/>
      <c r="VYW321" s="95"/>
      <c r="VYX321" s="99"/>
      <c r="VYY321" s="95"/>
      <c r="VYZ321" s="99"/>
      <c r="VZA321" s="95"/>
      <c r="VZB321" s="99"/>
      <c r="VZC321" s="95"/>
      <c r="VZD321" s="99"/>
      <c r="VZE321" s="95"/>
      <c r="VZF321" s="99"/>
      <c r="VZG321" s="95"/>
      <c r="VZH321" s="99"/>
      <c r="VZI321" s="95"/>
      <c r="VZJ321" s="99"/>
      <c r="VZK321" s="95"/>
      <c r="VZL321" s="99"/>
      <c r="VZM321" s="95"/>
      <c r="VZN321" s="99"/>
      <c r="VZO321" s="95"/>
      <c r="VZP321" s="99"/>
      <c r="VZQ321" s="95"/>
      <c r="VZR321" s="99"/>
      <c r="VZS321" s="95"/>
      <c r="VZT321" s="99"/>
      <c r="VZU321" s="95"/>
      <c r="VZV321" s="99"/>
      <c r="VZW321" s="95"/>
      <c r="VZX321" s="99"/>
      <c r="VZY321" s="95"/>
      <c r="VZZ321" s="99"/>
      <c r="WAA321" s="95"/>
      <c r="WAB321" s="99"/>
      <c r="WAC321" s="95"/>
      <c r="WAD321" s="99"/>
      <c r="WAE321" s="95"/>
      <c r="WAF321" s="99"/>
      <c r="WAG321" s="95"/>
      <c r="WAH321" s="99"/>
      <c r="WAI321" s="95"/>
      <c r="WAJ321" s="99"/>
      <c r="WAK321" s="95"/>
      <c r="WAL321" s="99"/>
      <c r="WAM321" s="95"/>
      <c r="WAN321" s="99"/>
      <c r="WAO321" s="95"/>
      <c r="WAP321" s="99"/>
      <c r="WAQ321" s="95"/>
      <c r="WAR321" s="99"/>
      <c r="WAS321" s="95"/>
      <c r="WAT321" s="99"/>
      <c r="WAU321" s="95"/>
      <c r="WAV321" s="99"/>
      <c r="WAW321" s="95"/>
      <c r="WAX321" s="99"/>
      <c r="WAY321" s="95"/>
      <c r="WAZ321" s="99"/>
      <c r="WBA321" s="95"/>
      <c r="WBB321" s="99"/>
      <c r="WBC321" s="95"/>
      <c r="WBD321" s="99"/>
      <c r="WBE321" s="95"/>
      <c r="WBF321" s="99"/>
      <c r="WBG321" s="95"/>
      <c r="WBH321" s="99"/>
      <c r="WBI321" s="95"/>
      <c r="WBJ321" s="99"/>
      <c r="WBK321" s="95"/>
      <c r="WBL321" s="99"/>
      <c r="WBM321" s="95"/>
      <c r="WBN321" s="99"/>
      <c r="WBO321" s="95"/>
      <c r="WBP321" s="99"/>
      <c r="WBQ321" s="95"/>
      <c r="WBR321" s="99"/>
      <c r="WBS321" s="95"/>
      <c r="WBT321" s="99"/>
      <c r="WBU321" s="95"/>
      <c r="WBV321" s="99"/>
      <c r="WBW321" s="95"/>
      <c r="WBX321" s="99"/>
      <c r="WBY321" s="95"/>
      <c r="WBZ321" s="99"/>
      <c r="WCA321" s="95"/>
      <c r="WCB321" s="99"/>
      <c r="WCC321" s="95"/>
      <c r="WCD321" s="99"/>
      <c r="WCE321" s="95"/>
      <c r="WCF321" s="99"/>
      <c r="WCG321" s="95"/>
      <c r="WCH321" s="99"/>
      <c r="WCI321" s="95"/>
      <c r="WCJ321" s="99"/>
      <c r="WCK321" s="95"/>
      <c r="WCL321" s="99"/>
      <c r="WCM321" s="95"/>
      <c r="WCN321" s="99"/>
      <c r="WCO321" s="95"/>
      <c r="WCP321" s="99"/>
      <c r="WCQ321" s="95"/>
      <c r="WCR321" s="99"/>
      <c r="WCS321" s="95"/>
      <c r="WCT321" s="99"/>
      <c r="WCU321" s="95"/>
      <c r="WCV321" s="99"/>
      <c r="WCW321" s="95"/>
      <c r="WCX321" s="99"/>
      <c r="WCY321" s="95"/>
      <c r="WCZ321" s="99"/>
      <c r="WDA321" s="95"/>
      <c r="WDB321" s="99"/>
      <c r="WDC321" s="95"/>
      <c r="WDD321" s="99"/>
      <c r="WDE321" s="95"/>
      <c r="WDF321" s="99"/>
      <c r="WDG321" s="95"/>
      <c r="WDH321" s="99"/>
      <c r="WDI321" s="95"/>
      <c r="WDJ321" s="99"/>
      <c r="WDK321" s="95"/>
      <c r="WDL321" s="99"/>
      <c r="WDM321" s="95"/>
      <c r="WDN321" s="99"/>
      <c r="WDO321" s="95"/>
      <c r="WDP321" s="99"/>
      <c r="WDQ321" s="95"/>
      <c r="WDR321" s="99"/>
      <c r="WDS321" s="95"/>
      <c r="WDT321" s="99"/>
      <c r="WDU321" s="95"/>
      <c r="WDV321" s="99"/>
      <c r="WDW321" s="95"/>
      <c r="WDX321" s="99"/>
      <c r="WDY321" s="95"/>
      <c r="WDZ321" s="99"/>
      <c r="WEA321" s="95"/>
      <c r="WEB321" s="99"/>
      <c r="WEC321" s="95"/>
      <c r="WED321" s="99"/>
      <c r="WEE321" s="95"/>
      <c r="WEF321" s="99"/>
      <c r="WEG321" s="95"/>
      <c r="WEH321" s="99"/>
      <c r="WEI321" s="95"/>
      <c r="WEJ321" s="99"/>
      <c r="WEK321" s="95"/>
      <c r="WEL321" s="99"/>
      <c r="WEM321" s="95"/>
      <c r="WEN321" s="99"/>
      <c r="WEO321" s="95"/>
      <c r="WEP321" s="99"/>
      <c r="WEQ321" s="95"/>
      <c r="WER321" s="99"/>
      <c r="WES321" s="95"/>
      <c r="WET321" s="99"/>
      <c r="WEU321" s="95"/>
      <c r="WEV321" s="99"/>
      <c r="WEW321" s="95"/>
      <c r="WEX321" s="99"/>
      <c r="WEY321" s="95"/>
      <c r="WEZ321" s="99"/>
      <c r="WFA321" s="95"/>
      <c r="WFB321" s="99"/>
      <c r="WFC321" s="95"/>
      <c r="WFD321" s="99"/>
      <c r="WFE321" s="95"/>
      <c r="WFF321" s="99"/>
      <c r="WFG321" s="95"/>
      <c r="WFH321" s="99"/>
      <c r="WFI321" s="95"/>
      <c r="WFJ321" s="99"/>
      <c r="WFK321" s="95"/>
      <c r="WFL321" s="99"/>
      <c r="WFM321" s="95"/>
      <c r="WFN321" s="99"/>
      <c r="WFO321" s="95"/>
      <c r="WFP321" s="99"/>
      <c r="WFQ321" s="95"/>
      <c r="WFR321" s="99"/>
      <c r="WFS321" s="95"/>
      <c r="WFT321" s="99"/>
      <c r="WFU321" s="95"/>
      <c r="WFV321" s="99"/>
      <c r="WFW321" s="95"/>
      <c r="WFX321" s="99"/>
      <c r="WFY321" s="95"/>
      <c r="WFZ321" s="99"/>
      <c r="WGA321" s="95"/>
      <c r="WGB321" s="99"/>
      <c r="WGC321" s="95"/>
      <c r="WGD321" s="99"/>
      <c r="WGE321" s="95"/>
      <c r="WGF321" s="99"/>
      <c r="WGG321" s="95"/>
      <c r="WGH321" s="99"/>
      <c r="WGI321" s="95"/>
      <c r="WGJ321" s="99"/>
      <c r="WGK321" s="95"/>
      <c r="WGL321" s="99"/>
      <c r="WGM321" s="95"/>
      <c r="WGN321" s="99"/>
      <c r="WGO321" s="95"/>
      <c r="WGP321" s="99"/>
      <c r="WGQ321" s="95"/>
      <c r="WGR321" s="99"/>
      <c r="WGS321" s="95"/>
      <c r="WGT321" s="99"/>
      <c r="WGU321" s="95"/>
      <c r="WGV321" s="99"/>
      <c r="WGW321" s="95"/>
      <c r="WGX321" s="99"/>
      <c r="WGY321" s="95"/>
      <c r="WGZ321" s="99"/>
      <c r="WHA321" s="95"/>
      <c r="WHB321" s="99"/>
      <c r="WHC321" s="95"/>
      <c r="WHD321" s="99"/>
      <c r="WHE321" s="95"/>
      <c r="WHF321" s="99"/>
      <c r="WHG321" s="95"/>
      <c r="WHH321" s="99"/>
      <c r="WHI321" s="95"/>
      <c r="WHJ321" s="99"/>
      <c r="WHK321" s="95"/>
      <c r="WHL321" s="99"/>
      <c r="WHM321" s="95"/>
      <c r="WHN321" s="99"/>
      <c r="WHO321" s="95"/>
      <c r="WHP321" s="99"/>
      <c r="WHQ321" s="95"/>
      <c r="WHR321" s="99"/>
      <c r="WHS321" s="95"/>
      <c r="WHT321" s="99"/>
      <c r="WHU321" s="95"/>
      <c r="WHV321" s="99"/>
      <c r="WHW321" s="95"/>
      <c r="WHX321" s="99"/>
      <c r="WHY321" s="95"/>
      <c r="WHZ321" s="99"/>
      <c r="WIA321" s="95"/>
      <c r="WIB321" s="99"/>
      <c r="WIC321" s="95"/>
      <c r="WID321" s="99"/>
      <c r="WIE321" s="95"/>
      <c r="WIF321" s="99"/>
      <c r="WIG321" s="95"/>
      <c r="WIH321" s="99"/>
      <c r="WII321" s="95"/>
      <c r="WIJ321" s="99"/>
      <c r="WIK321" s="95"/>
      <c r="WIL321" s="99"/>
      <c r="WIM321" s="95"/>
      <c r="WIN321" s="99"/>
      <c r="WIO321" s="95"/>
      <c r="WIP321" s="99"/>
      <c r="WIQ321" s="95"/>
      <c r="WIR321" s="99"/>
      <c r="WIS321" s="95"/>
      <c r="WIT321" s="99"/>
      <c r="WIU321" s="95"/>
      <c r="WIV321" s="99"/>
      <c r="WIW321" s="95"/>
      <c r="WIX321" s="99"/>
      <c r="WIY321" s="95"/>
      <c r="WIZ321" s="99"/>
      <c r="WJA321" s="95"/>
      <c r="WJB321" s="99"/>
      <c r="WJC321" s="95"/>
      <c r="WJD321" s="99"/>
      <c r="WJE321" s="95"/>
      <c r="WJF321" s="99"/>
      <c r="WJG321" s="95"/>
      <c r="WJH321" s="99"/>
      <c r="WJI321" s="95"/>
      <c r="WJJ321" s="99"/>
      <c r="WJK321" s="95"/>
      <c r="WJL321" s="99"/>
      <c r="WJM321" s="95"/>
      <c r="WJN321" s="99"/>
      <c r="WJO321" s="95"/>
      <c r="WJP321" s="99"/>
      <c r="WJQ321" s="95"/>
      <c r="WJR321" s="99"/>
      <c r="WJS321" s="95"/>
      <c r="WJT321" s="99"/>
      <c r="WJU321" s="95"/>
      <c r="WJV321" s="99"/>
      <c r="WJW321" s="95"/>
      <c r="WJX321" s="99"/>
      <c r="WJY321" s="95"/>
      <c r="WJZ321" s="99"/>
      <c r="WKA321" s="95"/>
      <c r="WKB321" s="99"/>
      <c r="WKC321" s="95"/>
      <c r="WKD321" s="99"/>
      <c r="WKE321" s="95"/>
      <c r="WKF321" s="99"/>
      <c r="WKG321" s="95"/>
      <c r="WKH321" s="99"/>
      <c r="WKI321" s="95"/>
      <c r="WKJ321" s="99"/>
      <c r="WKK321" s="95"/>
      <c r="WKL321" s="99"/>
      <c r="WKM321" s="95"/>
      <c r="WKN321" s="99"/>
      <c r="WKO321" s="95"/>
      <c r="WKP321" s="99"/>
      <c r="WKQ321" s="95"/>
      <c r="WKR321" s="99"/>
      <c r="WKS321" s="95"/>
      <c r="WKT321" s="99"/>
      <c r="WKU321" s="95"/>
      <c r="WKV321" s="99"/>
      <c r="WKW321" s="95"/>
      <c r="WKX321" s="99"/>
      <c r="WKY321" s="95"/>
      <c r="WKZ321" s="99"/>
      <c r="WLA321" s="95"/>
      <c r="WLB321" s="99"/>
      <c r="WLC321" s="95"/>
      <c r="WLD321" s="99"/>
      <c r="WLE321" s="95"/>
      <c r="WLF321" s="99"/>
      <c r="WLG321" s="95"/>
      <c r="WLH321" s="99"/>
      <c r="WLI321" s="95"/>
      <c r="WLJ321" s="99"/>
      <c r="WLK321" s="95"/>
      <c r="WLL321" s="99"/>
      <c r="WLM321" s="95"/>
      <c r="WLN321" s="99"/>
      <c r="WLO321" s="95"/>
      <c r="WLP321" s="99"/>
      <c r="WLQ321" s="95"/>
      <c r="WLR321" s="99"/>
      <c r="WLS321" s="95"/>
      <c r="WLT321" s="99"/>
      <c r="WLU321" s="95"/>
      <c r="WLV321" s="99"/>
      <c r="WLW321" s="95"/>
      <c r="WLX321" s="99"/>
      <c r="WLY321" s="95"/>
      <c r="WLZ321" s="99"/>
      <c r="WMA321" s="95"/>
      <c r="WMB321" s="99"/>
      <c r="WMC321" s="95"/>
      <c r="WMD321" s="99"/>
      <c r="WME321" s="95"/>
      <c r="WMF321" s="99"/>
      <c r="WMG321" s="95"/>
      <c r="WMH321" s="99"/>
      <c r="WMI321" s="95"/>
      <c r="WMJ321" s="99"/>
      <c r="WMK321" s="95"/>
      <c r="WML321" s="99"/>
      <c r="WMM321" s="95"/>
      <c r="WMN321" s="99"/>
      <c r="WMO321" s="95"/>
      <c r="WMP321" s="99"/>
      <c r="WMQ321" s="95"/>
      <c r="WMR321" s="99"/>
      <c r="WMS321" s="95"/>
      <c r="WMT321" s="99"/>
      <c r="WMU321" s="95"/>
      <c r="WMV321" s="99"/>
      <c r="WMW321" s="95"/>
      <c r="WMX321" s="99"/>
      <c r="WMY321" s="95"/>
      <c r="WMZ321" s="99"/>
      <c r="WNA321" s="95"/>
      <c r="WNB321" s="99"/>
      <c r="WNC321" s="95"/>
      <c r="WND321" s="99"/>
      <c r="WNE321" s="95"/>
      <c r="WNF321" s="99"/>
      <c r="WNG321" s="95"/>
      <c r="WNH321" s="99"/>
      <c r="WNI321" s="95"/>
      <c r="WNJ321" s="99"/>
      <c r="WNK321" s="95"/>
      <c r="WNL321" s="99"/>
      <c r="WNM321" s="95"/>
      <c r="WNN321" s="99"/>
      <c r="WNO321" s="95"/>
      <c r="WNP321" s="99"/>
      <c r="WNQ321" s="95"/>
      <c r="WNR321" s="99"/>
      <c r="WNS321" s="95"/>
      <c r="WNT321" s="99"/>
      <c r="WNU321" s="95"/>
      <c r="WNV321" s="99"/>
      <c r="WNW321" s="95"/>
      <c r="WNX321" s="99"/>
      <c r="WNY321" s="95"/>
      <c r="WNZ321" s="99"/>
      <c r="WOA321" s="95"/>
      <c r="WOB321" s="99"/>
      <c r="WOC321" s="95"/>
      <c r="WOD321" s="99"/>
      <c r="WOE321" s="95"/>
      <c r="WOF321" s="99"/>
      <c r="WOG321" s="95"/>
      <c r="WOH321" s="99"/>
      <c r="WOI321" s="95"/>
      <c r="WOJ321" s="99"/>
      <c r="WOK321" s="95"/>
      <c r="WOL321" s="99"/>
      <c r="WOM321" s="95"/>
      <c r="WON321" s="99"/>
      <c r="WOO321" s="95"/>
      <c r="WOP321" s="99"/>
      <c r="WOQ321" s="95"/>
      <c r="WOR321" s="99"/>
      <c r="WOS321" s="95"/>
      <c r="WOT321" s="99"/>
      <c r="WOU321" s="95"/>
      <c r="WOV321" s="99"/>
      <c r="WOW321" s="95"/>
      <c r="WOX321" s="99"/>
      <c r="WOY321" s="95"/>
      <c r="WOZ321" s="99"/>
      <c r="WPA321" s="95"/>
      <c r="WPB321" s="99"/>
      <c r="WPC321" s="95"/>
      <c r="WPD321" s="99"/>
      <c r="WPE321" s="95"/>
      <c r="WPF321" s="99"/>
      <c r="WPG321" s="95"/>
      <c r="WPH321" s="99"/>
      <c r="WPI321" s="95"/>
      <c r="WPJ321" s="99"/>
      <c r="WPK321" s="95"/>
      <c r="WPL321" s="99"/>
      <c r="WPM321" s="95"/>
      <c r="WPN321" s="99"/>
      <c r="WPO321" s="95"/>
      <c r="WPP321" s="99"/>
      <c r="WPQ321" s="95"/>
      <c r="WPR321" s="99"/>
      <c r="WPS321" s="95"/>
      <c r="WPT321" s="99"/>
      <c r="WPU321" s="95"/>
      <c r="WPV321" s="99"/>
      <c r="WPW321" s="95"/>
      <c r="WPX321" s="99"/>
      <c r="WPY321" s="95"/>
      <c r="WPZ321" s="99"/>
      <c r="WQA321" s="95"/>
      <c r="WQB321" s="99"/>
      <c r="WQC321" s="95"/>
      <c r="WQD321" s="99"/>
      <c r="WQE321" s="95"/>
      <c r="WQF321" s="99"/>
      <c r="WQG321" s="95"/>
      <c r="WQH321" s="99"/>
      <c r="WQI321" s="95"/>
      <c r="WQJ321" s="99"/>
      <c r="WQK321" s="95"/>
      <c r="WQL321" s="99"/>
      <c r="WQM321" s="95"/>
      <c r="WQN321" s="99"/>
      <c r="WQO321" s="95"/>
      <c r="WQP321" s="99"/>
      <c r="WQQ321" s="95"/>
      <c r="WQR321" s="99"/>
      <c r="WQS321" s="95"/>
      <c r="WQT321" s="99"/>
      <c r="WQU321" s="95"/>
      <c r="WQV321" s="99"/>
      <c r="WQW321" s="95"/>
      <c r="WQX321" s="99"/>
      <c r="WQY321" s="95"/>
      <c r="WQZ321" s="99"/>
      <c r="WRA321" s="95"/>
      <c r="WRB321" s="99"/>
      <c r="WRC321" s="95"/>
      <c r="WRD321" s="99"/>
      <c r="WRE321" s="95"/>
      <c r="WRF321" s="99"/>
      <c r="WRG321" s="95"/>
      <c r="WRH321" s="99"/>
      <c r="WRI321" s="95"/>
      <c r="WRJ321" s="99"/>
      <c r="WRK321" s="95"/>
      <c r="WRL321" s="99"/>
      <c r="WRM321" s="95"/>
      <c r="WRN321" s="99"/>
      <c r="WRO321" s="95"/>
      <c r="WRP321" s="99"/>
      <c r="WRQ321" s="95"/>
      <c r="WRR321" s="99"/>
      <c r="WRS321" s="95"/>
      <c r="WRT321" s="99"/>
      <c r="WRU321" s="95"/>
      <c r="WRV321" s="99"/>
      <c r="WRW321" s="95"/>
      <c r="WRX321" s="99"/>
      <c r="WRY321" s="95"/>
      <c r="WRZ321" s="99"/>
      <c r="WSA321" s="95"/>
      <c r="WSB321" s="99"/>
      <c r="WSC321" s="95"/>
      <c r="WSD321" s="99"/>
      <c r="WSE321" s="95"/>
      <c r="WSF321" s="99"/>
      <c r="WSG321" s="95"/>
      <c r="WSH321" s="99"/>
      <c r="WSI321" s="95"/>
      <c r="WSJ321" s="99"/>
      <c r="WSK321" s="95"/>
      <c r="WSL321" s="99"/>
      <c r="WSM321" s="95"/>
      <c r="WSN321" s="99"/>
      <c r="WSO321" s="95"/>
      <c r="WSP321" s="99"/>
      <c r="WSQ321" s="95"/>
      <c r="WSR321" s="99"/>
      <c r="WSS321" s="95"/>
      <c r="WST321" s="99"/>
      <c r="WSU321" s="95"/>
      <c r="WSV321" s="99"/>
      <c r="WSW321" s="95"/>
      <c r="WSX321" s="99"/>
      <c r="WSY321" s="95"/>
      <c r="WSZ321" s="99"/>
      <c r="WTA321" s="95"/>
      <c r="WTB321" s="99"/>
      <c r="WTC321" s="95"/>
      <c r="WTD321" s="99"/>
      <c r="WTE321" s="95"/>
      <c r="WTF321" s="99"/>
      <c r="WTG321" s="95"/>
      <c r="WTH321" s="99"/>
      <c r="WTI321" s="95"/>
      <c r="WTJ321" s="99"/>
      <c r="WTK321" s="95"/>
      <c r="WTL321" s="99"/>
      <c r="WTM321" s="95"/>
      <c r="WTN321" s="99"/>
      <c r="WTO321" s="95"/>
      <c r="WTP321" s="99"/>
      <c r="WTQ321" s="95"/>
      <c r="WTR321" s="99"/>
      <c r="WTS321" s="95"/>
      <c r="WTT321" s="99"/>
      <c r="WTU321" s="95"/>
      <c r="WTV321" s="99"/>
      <c r="WTW321" s="95"/>
      <c r="WTX321" s="99"/>
      <c r="WTY321" s="95"/>
      <c r="WTZ321" s="99"/>
      <c r="WUA321" s="95"/>
      <c r="WUB321" s="99"/>
      <c r="WUC321" s="95"/>
      <c r="WUD321" s="99"/>
      <c r="WUE321" s="95"/>
      <c r="WUF321" s="99"/>
      <c r="WUG321" s="95"/>
      <c r="WUH321" s="99"/>
      <c r="WUI321" s="95"/>
      <c r="WUJ321" s="99"/>
      <c r="WUK321" s="95"/>
      <c r="WUL321" s="99"/>
      <c r="WUM321" s="95"/>
      <c r="WUN321" s="99"/>
      <c r="WUO321" s="95"/>
      <c r="WUP321" s="99"/>
      <c r="WUQ321" s="95"/>
      <c r="WUR321" s="99"/>
      <c r="WUS321" s="95"/>
      <c r="WUT321" s="99"/>
      <c r="WUU321" s="95"/>
      <c r="WUV321" s="99"/>
      <c r="WUW321" s="95"/>
      <c r="WUX321" s="99"/>
      <c r="WUY321" s="95"/>
      <c r="WUZ321" s="99"/>
      <c r="WVA321" s="95"/>
      <c r="WVB321" s="99"/>
      <c r="WVC321" s="95"/>
      <c r="WVD321" s="99"/>
      <c r="WVE321" s="95"/>
      <c r="WVF321" s="99"/>
      <c r="WVG321" s="95"/>
      <c r="WVH321" s="99"/>
      <c r="WVI321" s="95"/>
      <c r="WVJ321" s="99"/>
      <c r="WVK321" s="95"/>
      <c r="WVL321" s="99"/>
      <c r="WVM321" s="95"/>
      <c r="WVN321" s="99"/>
      <c r="WVO321" s="95"/>
      <c r="WVP321" s="99"/>
      <c r="WVQ321" s="95"/>
      <c r="WVR321" s="99"/>
      <c r="WVS321" s="95"/>
      <c r="WVT321" s="99"/>
      <c r="WVU321" s="95"/>
      <c r="WVV321" s="99"/>
      <c r="WVW321" s="95"/>
      <c r="WVX321" s="99"/>
      <c r="WVY321" s="95"/>
      <c r="WVZ321" s="99"/>
      <c r="WWA321" s="95"/>
      <c r="WWB321" s="99"/>
      <c r="WWC321" s="95"/>
      <c r="WWD321" s="99"/>
      <c r="WWE321" s="95"/>
      <c r="WWF321" s="99"/>
      <c r="WWG321" s="95"/>
      <c r="WWH321" s="99"/>
      <c r="WWI321" s="95"/>
      <c r="WWJ321" s="99"/>
      <c r="WWK321" s="95"/>
      <c r="WWL321" s="99"/>
      <c r="WWM321" s="95"/>
      <c r="WWN321" s="99"/>
      <c r="WWO321" s="95"/>
      <c r="WWP321" s="99"/>
      <c r="WWQ321" s="95"/>
      <c r="WWR321" s="99"/>
      <c r="WWS321" s="95"/>
      <c r="WWT321" s="99"/>
      <c r="WWU321" s="95"/>
      <c r="WWV321" s="99"/>
      <c r="WWW321" s="95"/>
      <c r="WWX321" s="99"/>
      <c r="WWY321" s="95"/>
      <c r="WWZ321" s="99"/>
      <c r="WXA321" s="95"/>
      <c r="WXB321" s="99"/>
      <c r="WXC321" s="95"/>
      <c r="WXD321" s="99"/>
      <c r="WXE321" s="95"/>
      <c r="WXF321" s="99"/>
      <c r="WXG321" s="95"/>
      <c r="WXH321" s="99"/>
      <c r="WXI321" s="95"/>
      <c r="WXJ321" s="99"/>
      <c r="WXK321" s="95"/>
      <c r="WXL321" s="99"/>
      <c r="WXM321" s="95"/>
      <c r="WXN321" s="99"/>
      <c r="WXO321" s="95"/>
      <c r="WXP321" s="99"/>
      <c r="WXQ321" s="95"/>
      <c r="WXR321" s="99"/>
      <c r="WXS321" s="95"/>
      <c r="WXT321" s="99"/>
      <c r="WXU321" s="95"/>
      <c r="WXV321" s="99"/>
      <c r="WXW321" s="95"/>
      <c r="WXX321" s="99"/>
      <c r="WXY321" s="95"/>
      <c r="WXZ321" s="99"/>
      <c r="WYA321" s="95"/>
      <c r="WYB321" s="99"/>
      <c r="WYC321" s="95"/>
      <c r="WYD321" s="99"/>
      <c r="WYE321" s="95"/>
      <c r="WYF321" s="99"/>
      <c r="WYG321" s="95"/>
      <c r="WYH321" s="99"/>
      <c r="WYI321" s="95"/>
      <c r="WYJ321" s="99"/>
      <c r="WYK321" s="95"/>
      <c r="WYL321" s="99"/>
      <c r="WYM321" s="95"/>
      <c r="WYN321" s="99"/>
      <c r="WYO321" s="95"/>
      <c r="WYP321" s="99"/>
      <c r="WYQ321" s="95"/>
      <c r="WYR321" s="99"/>
      <c r="WYS321" s="95"/>
      <c r="WYT321" s="99"/>
      <c r="WYU321" s="95"/>
      <c r="WYV321" s="99"/>
      <c r="WYW321" s="95"/>
      <c r="WYX321" s="99"/>
      <c r="WYY321" s="95"/>
      <c r="WYZ321" s="99"/>
      <c r="WZA321" s="95"/>
      <c r="WZB321" s="99"/>
      <c r="WZC321" s="95"/>
      <c r="WZD321" s="99"/>
      <c r="WZE321" s="95"/>
      <c r="WZF321" s="99"/>
      <c r="WZG321" s="95"/>
      <c r="WZH321" s="99"/>
      <c r="WZI321" s="95"/>
      <c r="WZJ321" s="99"/>
      <c r="WZK321" s="95"/>
      <c r="WZL321" s="99"/>
      <c r="WZM321" s="95"/>
      <c r="WZN321" s="99"/>
      <c r="WZO321" s="95"/>
      <c r="WZP321" s="99"/>
      <c r="WZQ321" s="95"/>
      <c r="WZR321" s="99"/>
      <c r="WZS321" s="95"/>
      <c r="WZT321" s="99"/>
      <c r="WZU321" s="95"/>
      <c r="WZV321" s="99"/>
      <c r="WZW321" s="95"/>
      <c r="WZX321" s="99"/>
      <c r="WZY321" s="95"/>
      <c r="WZZ321" s="99"/>
      <c r="XAA321" s="95"/>
      <c r="XAB321" s="99"/>
      <c r="XAC321" s="95"/>
      <c r="XAD321" s="99"/>
      <c r="XAE321" s="95"/>
      <c r="XAF321" s="99"/>
      <c r="XAG321" s="95"/>
      <c r="XAH321" s="99"/>
      <c r="XAI321" s="95"/>
      <c r="XAJ321" s="99"/>
      <c r="XAK321" s="95"/>
      <c r="XAL321" s="99"/>
      <c r="XAM321" s="95"/>
      <c r="XAN321" s="99"/>
      <c r="XAO321" s="95"/>
      <c r="XAP321" s="99"/>
      <c r="XAQ321" s="95"/>
      <c r="XAR321" s="99"/>
      <c r="XAS321" s="95"/>
      <c r="XAT321" s="99"/>
      <c r="XAU321" s="95"/>
      <c r="XAV321" s="99"/>
      <c r="XAW321" s="95"/>
      <c r="XAX321" s="99"/>
      <c r="XAY321" s="95"/>
      <c r="XAZ321" s="99"/>
      <c r="XBA321" s="95"/>
      <c r="XBB321" s="99"/>
      <c r="XBC321" s="95"/>
      <c r="XBD321" s="99"/>
      <c r="XBE321" s="95"/>
      <c r="XBF321" s="99"/>
      <c r="XBG321" s="95"/>
      <c r="XBH321" s="99"/>
      <c r="XBI321" s="95"/>
      <c r="XBJ321" s="99"/>
      <c r="XBK321" s="95"/>
      <c r="XBL321" s="99"/>
      <c r="XBM321" s="95"/>
      <c r="XBN321" s="99"/>
      <c r="XBO321" s="95"/>
      <c r="XBP321" s="99"/>
      <c r="XBQ321" s="95"/>
      <c r="XBR321" s="99"/>
      <c r="XBS321" s="95"/>
      <c r="XBT321" s="99"/>
      <c r="XBU321" s="95"/>
      <c r="XBV321" s="99"/>
      <c r="XBW321" s="95"/>
      <c r="XBX321" s="99"/>
      <c r="XBY321" s="95"/>
      <c r="XBZ321" s="99"/>
      <c r="XCA321" s="95"/>
      <c r="XCB321" s="99"/>
      <c r="XCC321" s="95"/>
      <c r="XCD321" s="99"/>
      <c r="XCE321" s="95"/>
      <c r="XCF321" s="99"/>
      <c r="XCG321" s="95"/>
      <c r="XCH321" s="99"/>
      <c r="XCI321" s="95"/>
      <c r="XCJ321" s="99"/>
      <c r="XCK321" s="95"/>
      <c r="XCL321" s="99"/>
      <c r="XCM321" s="95"/>
      <c r="XCN321" s="99"/>
      <c r="XCO321" s="95"/>
      <c r="XCP321" s="99"/>
      <c r="XCQ321" s="95"/>
      <c r="XCR321" s="99"/>
      <c r="XCS321" s="95"/>
      <c r="XCT321" s="99"/>
      <c r="XCU321" s="95"/>
      <c r="XCV321" s="99"/>
      <c r="XCW321" s="95"/>
      <c r="XCX321" s="99"/>
      <c r="XCY321" s="95"/>
      <c r="XCZ321" s="99"/>
      <c r="XDA321" s="95"/>
      <c r="XDB321" s="99"/>
      <c r="XDC321" s="95"/>
      <c r="XDD321" s="99"/>
      <c r="XDE321" s="95"/>
      <c r="XDF321" s="99"/>
      <c r="XDG321" s="95"/>
      <c r="XDH321" s="99"/>
      <c r="XDI321" s="95"/>
      <c r="XDJ321" s="99"/>
      <c r="XDK321" s="95"/>
      <c r="XDL321" s="99"/>
      <c r="XDM321" s="95"/>
      <c r="XDN321" s="99"/>
      <c r="XDO321" s="95"/>
      <c r="XDP321" s="99"/>
      <c r="XDQ321" s="95"/>
      <c r="XDR321" s="99"/>
      <c r="XDS321" s="95"/>
      <c r="XDT321" s="99"/>
      <c r="XDU321" s="95"/>
      <c r="XDV321" s="99"/>
      <c r="XDW321" s="95"/>
      <c r="XDX321" s="99"/>
      <c r="XDY321" s="95"/>
      <c r="XDZ321" s="99"/>
      <c r="XEA321" s="95"/>
      <c r="XEB321" s="99"/>
      <c r="XEC321" s="95"/>
      <c r="XED321" s="99"/>
      <c r="XEE321" s="95"/>
      <c r="XEF321" s="99"/>
      <c r="XEG321" s="95"/>
      <c r="XEH321" s="99"/>
      <c r="XEI321" s="95"/>
      <c r="XEJ321" s="99"/>
      <c r="XEK321" s="95"/>
      <c r="XEL321" s="99"/>
      <c r="XEM321" s="95"/>
      <c r="XEN321" s="99"/>
      <c r="XEO321" s="95"/>
      <c r="XEP321" s="99"/>
      <c r="XEQ321" s="95"/>
      <c r="XER321" s="99"/>
      <c r="XES321" s="95"/>
      <c r="XET321" s="99"/>
      <c r="XEU321" s="95"/>
      <c r="XEV321" s="99"/>
      <c r="XEW321" s="95"/>
      <c r="XEX321" s="99"/>
      <c r="XEY321" s="95"/>
      <c r="XEZ321" s="99"/>
      <c r="XFA321" s="95"/>
      <c r="XFB321" s="99"/>
      <c r="XFC321" s="95"/>
      <c r="XFD321" s="99"/>
    </row>
    <row r="322" spans="1:16384" ht="15.75" customHeight="1" x14ac:dyDescent="0.25">
      <c r="A322" s="90"/>
      <c r="B322" s="210" t="s">
        <v>186</v>
      </c>
      <c r="C322" s="210"/>
      <c r="D322" s="210"/>
      <c r="E322" s="210"/>
      <c r="F322" s="210"/>
      <c r="G322" s="21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</row>
    <row r="323" spans="1:16384" ht="25.5" x14ac:dyDescent="0.25">
      <c r="A323" s="90"/>
      <c r="B323" s="104" t="s">
        <v>347</v>
      </c>
      <c r="C323" s="3" t="s">
        <v>27</v>
      </c>
      <c r="D323" s="3">
        <v>31.3</v>
      </c>
      <c r="E323" s="3">
        <v>28.6</v>
      </c>
      <c r="F323" s="111">
        <f>E323/D323</f>
        <v>0.91373801916932906</v>
      </c>
      <c r="G323" s="3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</row>
    <row r="324" spans="1:16384" ht="28.5" customHeight="1" x14ac:dyDescent="0.25">
      <c r="A324" s="98" t="s">
        <v>187</v>
      </c>
      <c r="B324" s="102" t="s">
        <v>480</v>
      </c>
      <c r="C324" s="99"/>
      <c r="D324" s="99"/>
      <c r="E324" s="99"/>
      <c r="F324" s="109">
        <f>(100%+F326)/2</f>
        <v>0.96031746031746024</v>
      </c>
      <c r="G324" s="95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</row>
    <row r="325" spans="1:16384" ht="12.75" customHeight="1" x14ac:dyDescent="0.25">
      <c r="A325" s="90"/>
      <c r="B325" s="210" t="s">
        <v>188</v>
      </c>
      <c r="C325" s="210"/>
      <c r="D325" s="210"/>
      <c r="E325" s="210"/>
      <c r="F325" s="210"/>
      <c r="G325" s="21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</row>
    <row r="326" spans="1:16384" ht="30.75" customHeight="1" x14ac:dyDescent="0.25">
      <c r="A326" s="90"/>
      <c r="B326" s="104" t="s">
        <v>308</v>
      </c>
      <c r="C326" s="3" t="s">
        <v>28</v>
      </c>
      <c r="D326" s="3">
        <v>126</v>
      </c>
      <c r="E326" s="3">
        <v>116</v>
      </c>
      <c r="F326" s="111">
        <f>E326/D326</f>
        <v>0.92063492063492058</v>
      </c>
      <c r="G326" s="3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</row>
    <row r="327" spans="1:16384" ht="16.5" customHeight="1" x14ac:dyDescent="0.25">
      <c r="A327" s="90"/>
      <c r="B327" s="210" t="s">
        <v>189</v>
      </c>
      <c r="C327" s="210"/>
      <c r="D327" s="210"/>
      <c r="E327" s="210"/>
      <c r="F327" s="210"/>
      <c r="G327" s="21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</row>
    <row r="328" spans="1:16384" ht="18" customHeight="1" x14ac:dyDescent="0.25">
      <c r="A328" s="90"/>
      <c r="B328" s="104" t="s">
        <v>190</v>
      </c>
      <c r="C328" s="3" t="s">
        <v>28</v>
      </c>
      <c r="D328" s="3">
        <v>1</v>
      </c>
      <c r="E328" s="3">
        <v>1</v>
      </c>
      <c r="F328" s="111">
        <f>E328/D328</f>
        <v>1</v>
      </c>
      <c r="G328" s="3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</row>
    <row r="329" spans="1:16384" x14ac:dyDescent="0.25">
      <c r="A329" s="95" t="s">
        <v>68</v>
      </c>
      <c r="B329" s="102" t="s">
        <v>311</v>
      </c>
      <c r="C329" s="99"/>
      <c r="D329" s="99"/>
      <c r="E329" s="99"/>
      <c r="F329" s="109">
        <f>(100%)/1</f>
        <v>1</v>
      </c>
      <c r="G329" s="95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</row>
    <row r="330" spans="1:16384" ht="15.75" customHeight="1" x14ac:dyDescent="0.25">
      <c r="A330" s="90"/>
      <c r="B330" s="210" t="s">
        <v>312</v>
      </c>
      <c r="C330" s="210"/>
      <c r="D330" s="210"/>
      <c r="E330" s="210"/>
      <c r="F330" s="210"/>
      <c r="G330" s="21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</row>
    <row r="331" spans="1:16384" ht="30" customHeight="1" x14ac:dyDescent="0.25">
      <c r="A331" s="90"/>
      <c r="B331" s="104" t="s">
        <v>656</v>
      </c>
      <c r="C331" s="3" t="s">
        <v>657</v>
      </c>
      <c r="D331" s="110">
        <v>333.4</v>
      </c>
      <c r="E331" s="110">
        <v>350.6</v>
      </c>
      <c r="F331" s="111">
        <f>E331/D331</f>
        <v>1.0515896820635875</v>
      </c>
      <c r="G331" s="10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</row>
    <row r="332" spans="1:16384" ht="27" x14ac:dyDescent="0.25">
      <c r="A332" s="101" t="s">
        <v>193</v>
      </c>
      <c r="B332" s="102" t="s">
        <v>745</v>
      </c>
      <c r="C332" s="99"/>
      <c r="D332" s="99"/>
      <c r="E332" s="99"/>
      <c r="F332" s="109">
        <f>(300%+F334+F342)/5</f>
        <v>0.97830785952722255</v>
      </c>
      <c r="G332" s="95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</row>
    <row r="333" spans="1:16384" ht="15" customHeight="1" x14ac:dyDescent="0.25">
      <c r="A333" s="90"/>
      <c r="B333" s="210" t="s">
        <v>746</v>
      </c>
      <c r="C333" s="210"/>
      <c r="D333" s="210"/>
      <c r="E333" s="210"/>
      <c r="F333" s="210"/>
      <c r="G333" s="21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</row>
    <row r="334" spans="1:16384" ht="39.75" customHeight="1" x14ac:dyDescent="0.25">
      <c r="A334" s="90"/>
      <c r="B334" s="104" t="s">
        <v>318</v>
      </c>
      <c r="C334" s="3" t="s">
        <v>27</v>
      </c>
      <c r="D334" s="110">
        <v>34.299999999999997</v>
      </c>
      <c r="E334" s="110">
        <v>32.9</v>
      </c>
      <c r="F334" s="111">
        <f>E334/D334</f>
        <v>0.95918367346938782</v>
      </c>
      <c r="G334" s="10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</row>
    <row r="335" spans="1:16384" ht="16.5" customHeight="1" x14ac:dyDescent="0.25">
      <c r="A335" s="90"/>
      <c r="B335" s="210" t="s">
        <v>482</v>
      </c>
      <c r="C335" s="210"/>
      <c r="D335" s="210"/>
      <c r="E335" s="210"/>
      <c r="F335" s="210"/>
      <c r="G335" s="21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</row>
    <row r="336" spans="1:16384" ht="50.25" customHeight="1" x14ac:dyDescent="0.25">
      <c r="A336" s="90"/>
      <c r="B336" s="104" t="s">
        <v>655</v>
      </c>
      <c r="C336" s="3" t="s">
        <v>140</v>
      </c>
      <c r="D336" s="100">
        <v>30</v>
      </c>
      <c r="E336" s="100">
        <v>39</v>
      </c>
      <c r="F336" s="111">
        <f>E336/D336</f>
        <v>1.3</v>
      </c>
      <c r="G336" s="3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</row>
    <row r="337" spans="1:21" ht="13.5" customHeight="1" x14ac:dyDescent="0.25">
      <c r="A337" s="90"/>
      <c r="B337" s="210" t="s">
        <v>289</v>
      </c>
      <c r="C337" s="210"/>
      <c r="D337" s="210"/>
      <c r="E337" s="210"/>
      <c r="F337" s="210"/>
      <c r="G337" s="21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</row>
    <row r="338" spans="1:21" ht="39.75" customHeight="1" x14ac:dyDescent="0.25">
      <c r="A338" s="90"/>
      <c r="B338" s="104" t="s">
        <v>481</v>
      </c>
      <c r="C338" s="3" t="s">
        <v>28</v>
      </c>
      <c r="D338" s="113" t="s">
        <v>653</v>
      </c>
      <c r="E338" s="113" t="s">
        <v>654</v>
      </c>
      <c r="F338" s="111">
        <f>E338/D338</f>
        <v>1.5371428571428571</v>
      </c>
      <c r="G338" s="3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</row>
    <row r="339" spans="1:21" ht="14.25" customHeight="1" x14ac:dyDescent="0.25">
      <c r="A339" s="90"/>
      <c r="B339" s="210" t="s">
        <v>290</v>
      </c>
      <c r="C339" s="210"/>
      <c r="D339" s="210"/>
      <c r="E339" s="210"/>
      <c r="F339" s="210"/>
      <c r="G339" s="21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</row>
    <row r="340" spans="1:21" ht="51" x14ac:dyDescent="0.25">
      <c r="A340" s="90"/>
      <c r="B340" s="104" t="s">
        <v>291</v>
      </c>
      <c r="C340" s="3" t="s">
        <v>28</v>
      </c>
      <c r="D340" s="110">
        <v>37</v>
      </c>
      <c r="E340" s="100">
        <v>39</v>
      </c>
      <c r="F340" s="111">
        <f>E340/D340</f>
        <v>1.0540540540540539</v>
      </c>
      <c r="G340" s="10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</row>
    <row r="341" spans="1:21" ht="14.25" customHeight="1" x14ac:dyDescent="0.25">
      <c r="A341" s="90"/>
      <c r="B341" s="210" t="s">
        <v>292</v>
      </c>
      <c r="C341" s="210"/>
      <c r="D341" s="210"/>
      <c r="E341" s="210"/>
      <c r="F341" s="210"/>
      <c r="G341" s="21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</row>
    <row r="342" spans="1:21" ht="38.25" x14ac:dyDescent="0.25">
      <c r="A342" s="90"/>
      <c r="B342" s="104" t="s">
        <v>319</v>
      </c>
      <c r="C342" s="3" t="s">
        <v>320</v>
      </c>
      <c r="D342" s="110">
        <v>1425.1</v>
      </c>
      <c r="E342" s="110">
        <v>1328.7</v>
      </c>
      <c r="F342" s="111">
        <f>E342/D342</f>
        <v>0.93235562416672524</v>
      </c>
      <c r="G342" s="10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</row>
    <row r="343" spans="1:21" ht="25.5" x14ac:dyDescent="0.25">
      <c r="A343" s="101" t="s">
        <v>192</v>
      </c>
      <c r="B343" s="102" t="s">
        <v>497</v>
      </c>
      <c r="C343" s="99"/>
      <c r="D343" s="99"/>
      <c r="E343" s="99"/>
      <c r="F343" s="109">
        <f>(500%)/5</f>
        <v>1</v>
      </c>
      <c r="G343" s="95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</row>
    <row r="344" spans="1:21" ht="15.75" customHeight="1" x14ac:dyDescent="0.25">
      <c r="A344" s="90"/>
      <c r="B344" s="210" t="s">
        <v>747</v>
      </c>
      <c r="C344" s="210"/>
      <c r="D344" s="210"/>
      <c r="E344" s="210"/>
      <c r="F344" s="210"/>
      <c r="G344" s="21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28.5" customHeight="1" x14ac:dyDescent="0.25">
      <c r="A345" s="90"/>
      <c r="B345" s="104" t="s">
        <v>455</v>
      </c>
      <c r="C345" s="3" t="s">
        <v>28</v>
      </c>
      <c r="D345" s="110">
        <v>14</v>
      </c>
      <c r="E345" s="110">
        <v>14</v>
      </c>
      <c r="F345" s="111">
        <f>E345/D345</f>
        <v>1</v>
      </c>
      <c r="G345" s="3" t="s">
        <v>199</v>
      </c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26.25" customHeight="1" x14ac:dyDescent="0.25">
      <c r="A346" s="90"/>
      <c r="B346" s="104" t="s">
        <v>313</v>
      </c>
      <c r="C346" s="3" t="s">
        <v>314</v>
      </c>
      <c r="D346" s="100">
        <v>1</v>
      </c>
      <c r="E346" s="100">
        <v>1</v>
      </c>
      <c r="F346" s="111">
        <f>E346/D346</f>
        <v>1</v>
      </c>
      <c r="G346" s="3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5.75" customHeight="1" x14ac:dyDescent="0.25">
      <c r="A347" s="90"/>
      <c r="B347" s="210" t="s">
        <v>748</v>
      </c>
      <c r="C347" s="210"/>
      <c r="D347" s="210"/>
      <c r="E347" s="210"/>
      <c r="F347" s="210"/>
      <c r="G347" s="21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28.5" customHeight="1" x14ac:dyDescent="0.25">
      <c r="A348" s="90"/>
      <c r="B348" s="104" t="s">
        <v>315</v>
      </c>
      <c r="C348" s="3" t="s">
        <v>28</v>
      </c>
      <c r="D348" s="100">
        <v>7</v>
      </c>
      <c r="E348" s="100">
        <v>10</v>
      </c>
      <c r="F348" s="111">
        <f>E348/D348</f>
        <v>1.4285714285714286</v>
      </c>
      <c r="G348" s="3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5.75" customHeight="1" x14ac:dyDescent="0.25">
      <c r="A349" s="90"/>
      <c r="B349" s="210" t="s">
        <v>749</v>
      </c>
      <c r="C349" s="210"/>
      <c r="D349" s="210"/>
      <c r="E349" s="210"/>
      <c r="F349" s="210"/>
      <c r="G349" s="21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41.25" customHeight="1" x14ac:dyDescent="0.25">
      <c r="A350" s="90"/>
      <c r="B350" s="104" t="s">
        <v>316</v>
      </c>
      <c r="C350" s="3" t="s">
        <v>314</v>
      </c>
      <c r="D350" s="100">
        <v>1</v>
      </c>
      <c r="E350" s="100">
        <v>1</v>
      </c>
      <c r="F350" s="111">
        <v>1</v>
      </c>
      <c r="G350" s="3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29.25" customHeight="1" x14ac:dyDescent="0.25">
      <c r="A351" s="90"/>
      <c r="B351" s="104" t="s">
        <v>317</v>
      </c>
      <c r="C351" s="3" t="s">
        <v>314</v>
      </c>
      <c r="D351" s="100">
        <v>1</v>
      </c>
      <c r="E351" s="100">
        <v>1</v>
      </c>
      <c r="F351" s="111">
        <v>1</v>
      </c>
      <c r="G351" s="3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</row>
    <row r="352" spans="1:21" ht="19.5" customHeight="1" x14ac:dyDescent="0.25">
      <c r="A352" s="101" t="s">
        <v>191</v>
      </c>
      <c r="B352" s="102" t="s">
        <v>498</v>
      </c>
      <c r="C352" s="99"/>
      <c r="D352" s="99"/>
      <c r="E352" s="99"/>
      <c r="F352" s="109">
        <f>(500%+F355)/6</f>
        <v>0.9462696783025325</v>
      </c>
      <c r="G352" s="95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43.5" customHeight="1" x14ac:dyDescent="0.25">
      <c r="A353" s="90"/>
      <c r="B353" s="229" t="s">
        <v>665</v>
      </c>
      <c r="C353" s="230"/>
      <c r="D353" s="230"/>
      <c r="E353" s="230"/>
      <c r="F353" s="230"/>
      <c r="G353" s="23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26.25" customHeight="1" x14ac:dyDescent="0.25">
      <c r="A354" s="90"/>
      <c r="B354" s="104" t="s">
        <v>429</v>
      </c>
      <c r="C354" s="3" t="s">
        <v>142</v>
      </c>
      <c r="D354" s="110">
        <v>46.4</v>
      </c>
      <c r="E354" s="110">
        <v>53</v>
      </c>
      <c r="F354" s="111">
        <f>E354/D354</f>
        <v>1.142241379310345</v>
      </c>
      <c r="G354" s="3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</row>
    <row r="355" spans="1:21" ht="18.75" customHeight="1" x14ac:dyDescent="0.25">
      <c r="A355" s="90"/>
      <c r="B355" s="104" t="s">
        <v>430</v>
      </c>
      <c r="C355" s="3" t="s">
        <v>375</v>
      </c>
      <c r="D355" s="110">
        <v>97.4</v>
      </c>
      <c r="E355" s="110">
        <v>66</v>
      </c>
      <c r="F355" s="111">
        <f>E355/D355</f>
        <v>0.67761806981519501</v>
      </c>
      <c r="G355" s="3" t="s">
        <v>658</v>
      </c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</row>
    <row r="356" spans="1:21" s="96" customFormat="1" ht="15" customHeight="1" x14ac:dyDescent="0.25">
      <c r="A356" s="3"/>
      <c r="B356" s="211" t="s">
        <v>750</v>
      </c>
      <c r="C356" s="214"/>
      <c r="D356" s="214"/>
      <c r="E356" s="214"/>
      <c r="F356" s="214"/>
      <c r="G356" s="21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s="96" customFormat="1" ht="42.75" customHeight="1" x14ac:dyDescent="0.25">
      <c r="A357" s="3"/>
      <c r="B357" s="104" t="s">
        <v>432</v>
      </c>
      <c r="C357" s="3" t="s">
        <v>433</v>
      </c>
      <c r="D357" s="100">
        <v>114</v>
      </c>
      <c r="E357" s="100">
        <v>114</v>
      </c>
      <c r="F357" s="111">
        <f>E357/D357</f>
        <v>1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s="96" customFormat="1" ht="14.25" customHeight="1" x14ac:dyDescent="0.25">
      <c r="A358" s="3"/>
      <c r="B358" s="229" t="s">
        <v>751</v>
      </c>
      <c r="C358" s="230"/>
      <c r="D358" s="230"/>
      <c r="E358" s="230"/>
      <c r="F358" s="230"/>
      <c r="G358" s="23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6.5" customHeight="1" x14ac:dyDescent="0.25">
      <c r="A359" s="90"/>
      <c r="B359" s="104" t="s">
        <v>431</v>
      </c>
      <c r="C359" s="3" t="s">
        <v>142</v>
      </c>
      <c r="D359" s="100">
        <v>34.1</v>
      </c>
      <c r="E359" s="100">
        <v>38</v>
      </c>
      <c r="F359" s="111">
        <f>E359/D359</f>
        <v>1.1143695014662756</v>
      </c>
      <c r="G359" s="3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</row>
    <row r="360" spans="1:21" s="96" customFormat="1" ht="15" customHeight="1" x14ac:dyDescent="0.25">
      <c r="A360" s="3"/>
      <c r="B360" s="211" t="s">
        <v>659</v>
      </c>
      <c r="C360" s="214" t="s">
        <v>288</v>
      </c>
      <c r="D360" s="214">
        <v>544</v>
      </c>
      <c r="E360" s="214">
        <v>544</v>
      </c>
      <c r="F360" s="214">
        <f>E360/D360</f>
        <v>1</v>
      </c>
      <c r="G360" s="21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25.5" customHeight="1" x14ac:dyDescent="0.25">
      <c r="A361" s="90"/>
      <c r="B361" s="104" t="s">
        <v>456</v>
      </c>
      <c r="C361" s="3" t="s">
        <v>434</v>
      </c>
      <c r="D361" s="113" t="s">
        <v>660</v>
      </c>
      <c r="E361" s="113" t="s">
        <v>660</v>
      </c>
      <c r="F361" s="111">
        <f>E361/D361</f>
        <v>1</v>
      </c>
      <c r="G361" s="3" t="s">
        <v>661</v>
      </c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</row>
    <row r="362" spans="1:21" ht="14.25" customHeight="1" x14ac:dyDescent="0.25">
      <c r="A362" s="90"/>
      <c r="B362" s="211" t="s">
        <v>662</v>
      </c>
      <c r="C362" s="214"/>
      <c r="D362" s="214"/>
      <c r="E362" s="214"/>
      <c r="F362" s="214"/>
      <c r="G362" s="215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</row>
    <row r="363" spans="1:21" ht="17.25" customHeight="1" x14ac:dyDescent="0.25">
      <c r="A363" s="90"/>
      <c r="B363" s="104" t="s">
        <v>663</v>
      </c>
      <c r="C363" s="3" t="s">
        <v>28</v>
      </c>
      <c r="D363" s="113" t="s">
        <v>664</v>
      </c>
      <c r="E363" s="113" t="s">
        <v>664</v>
      </c>
      <c r="F363" s="111">
        <f>E363/D363</f>
        <v>1</v>
      </c>
      <c r="G363" s="3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</row>
    <row r="364" spans="1:21" x14ac:dyDescent="0.25">
      <c r="A364" s="95" t="s">
        <v>69</v>
      </c>
      <c r="B364" s="102" t="s">
        <v>70</v>
      </c>
      <c r="C364" s="99"/>
      <c r="D364" s="99"/>
      <c r="E364" s="99"/>
      <c r="F364" s="109">
        <f>(400%)/4</f>
        <v>1</v>
      </c>
      <c r="G364" s="95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</row>
    <row r="365" spans="1:21" ht="13.5" x14ac:dyDescent="0.25">
      <c r="A365" s="90"/>
      <c r="B365" s="210" t="s">
        <v>143</v>
      </c>
      <c r="C365" s="210"/>
      <c r="D365" s="210"/>
      <c r="E365" s="210"/>
      <c r="F365" s="210"/>
      <c r="G365" s="21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</row>
    <row r="366" spans="1:21" ht="26.25" customHeight="1" x14ac:dyDescent="0.25">
      <c r="A366" s="90"/>
      <c r="B366" s="104" t="s">
        <v>457</v>
      </c>
      <c r="C366" s="3" t="s">
        <v>27</v>
      </c>
      <c r="D366" s="3">
        <v>95</v>
      </c>
      <c r="E366" s="3">
        <v>95</v>
      </c>
      <c r="F366" s="111">
        <f>E366/D366</f>
        <v>1</v>
      </c>
      <c r="G366" s="3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</row>
    <row r="367" spans="1:21" ht="38.25" x14ac:dyDescent="0.25">
      <c r="A367" s="90"/>
      <c r="B367" s="104" t="s">
        <v>634</v>
      </c>
      <c r="C367" s="3" t="s">
        <v>27</v>
      </c>
      <c r="D367" s="3">
        <v>100</v>
      </c>
      <c r="E367" s="3">
        <v>100</v>
      </c>
      <c r="F367" s="111">
        <f>E367/D367</f>
        <v>1</v>
      </c>
      <c r="G367" s="3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</row>
    <row r="368" spans="1:21" ht="38.25" x14ac:dyDescent="0.25">
      <c r="A368" s="90"/>
      <c r="B368" s="104" t="s">
        <v>295</v>
      </c>
      <c r="C368" s="3" t="s">
        <v>27</v>
      </c>
      <c r="D368" s="96">
        <v>100</v>
      </c>
      <c r="E368" s="96">
        <v>100</v>
      </c>
      <c r="F368" s="111">
        <f>E368/D368</f>
        <v>1</v>
      </c>
      <c r="G368" s="3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</row>
    <row r="369" spans="1:21" ht="30" customHeight="1" x14ac:dyDescent="0.25">
      <c r="A369" s="90"/>
      <c r="B369" s="104" t="s">
        <v>635</v>
      </c>
      <c r="C369" s="3" t="s">
        <v>27</v>
      </c>
      <c r="D369" s="100">
        <v>100</v>
      </c>
      <c r="E369" s="100">
        <v>100</v>
      </c>
      <c r="F369" s="111">
        <f>E369/D369</f>
        <v>1</v>
      </c>
      <c r="G369" s="3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</row>
    <row r="370" spans="1:21" ht="39" customHeight="1" x14ac:dyDescent="0.25">
      <c r="A370" s="98" t="s">
        <v>151</v>
      </c>
      <c r="B370" s="102" t="s">
        <v>619</v>
      </c>
      <c r="C370" s="99"/>
      <c r="D370" s="99"/>
      <c r="E370" s="99"/>
      <c r="F370" s="109">
        <f>(200%)/2</f>
        <v>1</v>
      </c>
      <c r="G370" s="95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</row>
    <row r="371" spans="1:21" ht="27" customHeight="1" x14ac:dyDescent="0.25">
      <c r="A371" s="90"/>
      <c r="B371" s="210" t="s">
        <v>752</v>
      </c>
      <c r="C371" s="210"/>
      <c r="D371" s="210"/>
      <c r="E371" s="210"/>
      <c r="F371" s="210"/>
      <c r="G371" s="21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</row>
    <row r="372" spans="1:21" ht="63.75" x14ac:dyDescent="0.25">
      <c r="A372" s="90"/>
      <c r="B372" s="104" t="s">
        <v>620</v>
      </c>
      <c r="C372" s="3" t="s">
        <v>27</v>
      </c>
      <c r="D372" s="100">
        <v>100</v>
      </c>
      <c r="E372" s="100">
        <v>100</v>
      </c>
      <c r="F372" s="111">
        <f>E372/D372</f>
        <v>1</v>
      </c>
      <c r="G372" s="3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</row>
    <row r="373" spans="1:21" ht="16.5" customHeight="1" x14ac:dyDescent="0.25">
      <c r="A373" s="90"/>
      <c r="B373" s="210" t="s">
        <v>333</v>
      </c>
      <c r="C373" s="210"/>
      <c r="D373" s="210"/>
      <c r="E373" s="210"/>
      <c r="F373" s="210"/>
      <c r="G373" s="21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</row>
    <row r="374" spans="1:21" ht="28.5" customHeight="1" x14ac:dyDescent="0.25">
      <c r="A374" s="90"/>
      <c r="B374" s="104" t="s">
        <v>621</v>
      </c>
      <c r="C374" s="3" t="s">
        <v>27</v>
      </c>
      <c r="D374" s="110">
        <v>100</v>
      </c>
      <c r="E374" s="110">
        <v>100</v>
      </c>
      <c r="F374" s="111">
        <f>E374/D374</f>
        <v>1</v>
      </c>
      <c r="G374" s="3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</row>
    <row r="375" spans="1:21" ht="38.25" x14ac:dyDescent="0.25">
      <c r="A375" s="98" t="s">
        <v>194</v>
      </c>
      <c r="B375" s="102" t="s">
        <v>622</v>
      </c>
      <c r="C375" s="99"/>
      <c r="D375" s="99"/>
      <c r="E375" s="99"/>
      <c r="F375" s="109">
        <f>(400%+F377)/5</f>
        <v>0.97040000000000004</v>
      </c>
      <c r="G375" s="95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</row>
    <row r="376" spans="1:21" ht="17.25" customHeight="1" x14ac:dyDescent="0.25">
      <c r="A376" s="90"/>
      <c r="B376" s="210" t="s">
        <v>753</v>
      </c>
      <c r="C376" s="210"/>
      <c r="D376" s="210"/>
      <c r="E376" s="210"/>
      <c r="F376" s="210"/>
      <c r="G376" s="21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</row>
    <row r="377" spans="1:21" ht="25.5" x14ac:dyDescent="0.25">
      <c r="A377" s="90"/>
      <c r="B377" s="104" t="s">
        <v>623</v>
      </c>
      <c r="C377" s="3" t="s">
        <v>27</v>
      </c>
      <c r="D377" s="100">
        <v>100</v>
      </c>
      <c r="E377" s="100">
        <v>82.5</v>
      </c>
      <c r="F377" s="111">
        <v>0.85199999999999998</v>
      </c>
      <c r="G377" s="3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</row>
    <row r="378" spans="1:21" ht="51" x14ac:dyDescent="0.25">
      <c r="A378" s="90"/>
      <c r="B378" s="104" t="s">
        <v>624</v>
      </c>
      <c r="C378" s="3" t="s">
        <v>27</v>
      </c>
      <c r="D378" s="100">
        <v>100</v>
      </c>
      <c r="E378" s="100">
        <v>100</v>
      </c>
      <c r="F378" s="111">
        <f>E378/D378</f>
        <v>1</v>
      </c>
      <c r="G378" s="3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</row>
    <row r="379" spans="1:21" ht="28.5" customHeight="1" x14ac:dyDescent="0.25">
      <c r="A379" s="90"/>
      <c r="B379" s="104" t="s">
        <v>625</v>
      </c>
      <c r="C379" s="3" t="s">
        <v>27</v>
      </c>
      <c r="D379" s="100">
        <v>100</v>
      </c>
      <c r="E379" s="100">
        <v>100</v>
      </c>
      <c r="F379" s="111">
        <f>E379/D379</f>
        <v>1</v>
      </c>
      <c r="G379" s="3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</row>
    <row r="380" spans="1:21" ht="27.75" customHeight="1" x14ac:dyDescent="0.25">
      <c r="A380" s="90"/>
      <c r="B380" s="210" t="s">
        <v>198</v>
      </c>
      <c r="C380" s="210"/>
      <c r="D380" s="210"/>
      <c r="E380" s="210"/>
      <c r="F380" s="210"/>
      <c r="G380" s="21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</row>
    <row r="381" spans="1:21" ht="40.5" customHeight="1" x14ac:dyDescent="0.25">
      <c r="A381" s="90"/>
      <c r="B381" s="104" t="s">
        <v>483</v>
      </c>
      <c r="C381" s="3" t="s">
        <v>28</v>
      </c>
      <c r="D381" s="100">
        <v>0</v>
      </c>
      <c r="E381" s="100">
        <v>0</v>
      </c>
      <c r="F381" s="111">
        <v>1</v>
      </c>
      <c r="G381" s="3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</row>
    <row r="382" spans="1:21" ht="31.5" customHeight="1" x14ac:dyDescent="0.25">
      <c r="A382" s="90"/>
      <c r="B382" s="104" t="s">
        <v>309</v>
      </c>
      <c r="C382" s="3" t="s">
        <v>28</v>
      </c>
      <c r="D382" s="100">
        <v>4</v>
      </c>
      <c r="E382" s="100">
        <v>4</v>
      </c>
      <c r="F382" s="111">
        <f>D382/E382</f>
        <v>1</v>
      </c>
      <c r="G382" s="3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</row>
    <row r="383" spans="1:21" ht="51" x14ac:dyDescent="0.25">
      <c r="A383" s="101" t="s">
        <v>627</v>
      </c>
      <c r="B383" s="102" t="s">
        <v>628</v>
      </c>
      <c r="C383" s="99"/>
      <c r="D383" s="99"/>
      <c r="E383" s="99"/>
      <c r="F383" s="109">
        <f>(800%)/8</f>
        <v>1</v>
      </c>
      <c r="G383" s="95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</row>
    <row r="384" spans="1:21" ht="30" customHeight="1" x14ac:dyDescent="0.25">
      <c r="A384" s="90"/>
      <c r="B384" s="210" t="s">
        <v>629</v>
      </c>
      <c r="C384" s="210"/>
      <c r="D384" s="210"/>
      <c r="E384" s="210"/>
      <c r="F384" s="210"/>
      <c r="G384" s="21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</row>
    <row r="385" spans="1:21" ht="42" customHeight="1" x14ac:dyDescent="0.25">
      <c r="A385" s="90"/>
      <c r="B385" s="104" t="s">
        <v>630</v>
      </c>
      <c r="C385" s="3" t="s">
        <v>27</v>
      </c>
      <c r="D385" s="100">
        <v>100</v>
      </c>
      <c r="E385" s="100">
        <v>100</v>
      </c>
      <c r="F385" s="111">
        <v>1</v>
      </c>
      <c r="G385" s="3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27" customHeight="1" x14ac:dyDescent="0.25">
      <c r="A386" s="90"/>
      <c r="B386" s="211" t="s">
        <v>631</v>
      </c>
      <c r="C386" s="212"/>
      <c r="D386" s="212"/>
      <c r="E386" s="212"/>
      <c r="F386" s="212"/>
      <c r="G386" s="213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" customHeight="1" x14ac:dyDescent="0.25">
      <c r="A387" s="90"/>
      <c r="B387" s="104" t="s">
        <v>443</v>
      </c>
      <c r="C387" s="3" t="s">
        <v>31</v>
      </c>
      <c r="D387" s="100">
        <v>55</v>
      </c>
      <c r="E387" s="100">
        <v>55</v>
      </c>
      <c r="F387" s="111">
        <v>1</v>
      </c>
      <c r="G387" s="3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24" customHeight="1" x14ac:dyDescent="0.25">
      <c r="A388" s="90"/>
      <c r="B388" s="104" t="s">
        <v>293</v>
      </c>
      <c r="C388" s="3" t="s">
        <v>27</v>
      </c>
      <c r="D388" s="100">
        <v>100</v>
      </c>
      <c r="E388" s="100">
        <v>100</v>
      </c>
      <c r="F388" s="111">
        <f>E388/D388</f>
        <v>1</v>
      </c>
      <c r="G388" s="3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29.25" customHeight="1" x14ac:dyDescent="0.25">
      <c r="A389" s="90"/>
      <c r="B389" s="104" t="s">
        <v>484</v>
      </c>
      <c r="C389" s="3" t="s">
        <v>28</v>
      </c>
      <c r="D389" s="100">
        <v>9</v>
      </c>
      <c r="E389" s="100">
        <v>9</v>
      </c>
      <c r="F389" s="111">
        <v>1</v>
      </c>
      <c r="G389" s="3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</row>
    <row r="390" spans="1:21" ht="17.25" customHeight="1" x14ac:dyDescent="0.25">
      <c r="A390" s="90"/>
      <c r="B390" s="104" t="s">
        <v>334</v>
      </c>
      <c r="C390" s="3" t="s">
        <v>27</v>
      </c>
      <c r="D390" s="100">
        <v>100</v>
      </c>
      <c r="E390" s="100">
        <v>100</v>
      </c>
      <c r="F390" s="111">
        <v>1</v>
      </c>
      <c r="G390" s="3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</row>
    <row r="391" spans="1:21" ht="18" customHeight="1" x14ac:dyDescent="0.25">
      <c r="A391" s="90"/>
      <c r="B391" s="104" t="s">
        <v>294</v>
      </c>
      <c r="C391" s="3" t="s">
        <v>28</v>
      </c>
      <c r="D391" s="100">
        <v>0</v>
      </c>
      <c r="E391" s="100">
        <v>0</v>
      </c>
      <c r="F391" s="111">
        <v>1</v>
      </c>
      <c r="G391" s="3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</row>
    <row r="392" spans="1:21" ht="16.5" customHeight="1" x14ac:dyDescent="0.25">
      <c r="A392" s="90"/>
      <c r="B392" s="104" t="s">
        <v>335</v>
      </c>
      <c r="C392" s="3" t="s">
        <v>28</v>
      </c>
      <c r="D392" s="100">
        <v>2</v>
      </c>
      <c r="E392" s="100">
        <v>2</v>
      </c>
      <c r="F392" s="111">
        <v>1</v>
      </c>
      <c r="G392" s="3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</row>
    <row r="393" spans="1:21" ht="28.5" customHeight="1" x14ac:dyDescent="0.25">
      <c r="A393" s="90"/>
      <c r="B393" s="211" t="s">
        <v>444</v>
      </c>
      <c r="C393" s="212"/>
      <c r="D393" s="212"/>
      <c r="E393" s="212"/>
      <c r="F393" s="212"/>
      <c r="G393" s="213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</row>
    <row r="394" spans="1:21" ht="69" customHeight="1" x14ac:dyDescent="0.25">
      <c r="A394" s="90"/>
      <c r="B394" s="104" t="s">
        <v>632</v>
      </c>
      <c r="C394" s="3" t="s">
        <v>27</v>
      </c>
      <c r="D394" s="100">
        <v>100</v>
      </c>
      <c r="E394" s="100">
        <v>100</v>
      </c>
      <c r="F394" s="111">
        <f>E394/D394</f>
        <v>1</v>
      </c>
      <c r="G394" s="3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</row>
    <row r="395" spans="1:21" x14ac:dyDescent="0.25">
      <c r="A395" s="95" t="s">
        <v>71</v>
      </c>
      <c r="B395" s="102" t="s">
        <v>72</v>
      </c>
      <c r="C395" s="99"/>
      <c r="D395" s="99"/>
      <c r="E395" s="99"/>
      <c r="F395" s="103">
        <f>(500%)/5</f>
        <v>1</v>
      </c>
      <c r="G395" s="95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</row>
    <row r="396" spans="1:21" ht="15" customHeight="1" x14ac:dyDescent="0.25">
      <c r="A396" s="90"/>
      <c r="B396" s="210" t="s">
        <v>353</v>
      </c>
      <c r="C396" s="210"/>
      <c r="D396" s="210"/>
      <c r="E396" s="210"/>
      <c r="F396" s="210"/>
      <c r="G396" s="21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</row>
    <row r="397" spans="1:21" ht="24.75" customHeight="1" x14ac:dyDescent="0.25">
      <c r="A397" s="90"/>
      <c r="B397" s="104" t="s">
        <v>588</v>
      </c>
      <c r="C397" s="3" t="s">
        <v>50</v>
      </c>
      <c r="D397" s="121">
        <v>23.4</v>
      </c>
      <c r="E397" s="121">
        <v>26.8</v>
      </c>
      <c r="F397" s="111">
        <f>E397/D397</f>
        <v>1.1452991452991454</v>
      </c>
      <c r="G397" s="3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</row>
    <row r="398" spans="1:21" ht="25.5" customHeight="1" x14ac:dyDescent="0.25">
      <c r="A398" s="90"/>
      <c r="B398" s="104" t="s">
        <v>589</v>
      </c>
      <c r="C398" s="3" t="s">
        <v>27</v>
      </c>
      <c r="D398" s="121">
        <v>103.5</v>
      </c>
      <c r="E398" s="121">
        <v>118.7</v>
      </c>
      <c r="F398" s="111">
        <f>E398/D398</f>
        <v>1.1468599033816425</v>
      </c>
      <c r="G398" s="3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</row>
    <row r="399" spans="1:21" ht="16.5" customHeight="1" x14ac:dyDescent="0.25">
      <c r="A399" s="90"/>
      <c r="B399" s="104" t="s">
        <v>354</v>
      </c>
      <c r="C399" s="3" t="s">
        <v>50</v>
      </c>
      <c r="D399" s="121">
        <v>79.3</v>
      </c>
      <c r="E399" s="121">
        <v>82.5</v>
      </c>
      <c r="F399" s="111">
        <f>E399/D399</f>
        <v>1.0403530895334174</v>
      </c>
      <c r="G399" s="3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</row>
    <row r="400" spans="1:21" ht="24.75" customHeight="1" x14ac:dyDescent="0.25">
      <c r="A400" s="90"/>
      <c r="B400" s="104" t="s">
        <v>355</v>
      </c>
      <c r="C400" s="3" t="s">
        <v>27</v>
      </c>
      <c r="D400" s="121">
        <v>114.3</v>
      </c>
      <c r="E400" s="121">
        <v>119.1</v>
      </c>
      <c r="F400" s="111">
        <f>E400/D400</f>
        <v>1.041994750656168</v>
      </c>
      <c r="G400" s="3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</row>
    <row r="401" spans="1:21" ht="38.25" x14ac:dyDescent="0.25">
      <c r="A401" s="90"/>
      <c r="B401" s="104" t="s">
        <v>590</v>
      </c>
      <c r="C401" s="3" t="s">
        <v>356</v>
      </c>
      <c r="D401" s="3">
        <v>1</v>
      </c>
      <c r="E401" s="3">
        <v>1</v>
      </c>
      <c r="F401" s="111">
        <f>E401/D401</f>
        <v>1</v>
      </c>
      <c r="G401" s="3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</row>
    <row r="402" spans="1:21" ht="30" customHeight="1" x14ac:dyDescent="0.25">
      <c r="A402" s="98" t="s">
        <v>152</v>
      </c>
      <c r="B402" s="102" t="s">
        <v>591</v>
      </c>
      <c r="C402" s="99"/>
      <c r="D402" s="99"/>
      <c r="E402" s="99"/>
      <c r="F402" s="103">
        <f>(2200%+F417+F419)/24</f>
        <v>0.99995215299388729</v>
      </c>
      <c r="G402" s="95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</row>
    <row r="403" spans="1:21" ht="16.5" customHeight="1" x14ac:dyDescent="0.25">
      <c r="A403" s="90"/>
      <c r="B403" s="211" t="s">
        <v>357</v>
      </c>
      <c r="C403" s="214"/>
      <c r="D403" s="214"/>
      <c r="E403" s="214"/>
      <c r="F403" s="214"/>
      <c r="G403" s="215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</row>
    <row r="404" spans="1:21" ht="38.25" x14ac:dyDescent="0.25">
      <c r="A404" s="90"/>
      <c r="B404" s="104" t="s">
        <v>147</v>
      </c>
      <c r="C404" s="3" t="s">
        <v>27</v>
      </c>
      <c r="D404" s="3">
        <v>0</v>
      </c>
      <c r="E404" s="3">
        <v>0</v>
      </c>
      <c r="F404" s="111">
        <v>1</v>
      </c>
      <c r="G404" s="3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</row>
    <row r="405" spans="1:21" ht="38.25" customHeight="1" x14ac:dyDescent="0.25">
      <c r="A405" s="90"/>
      <c r="B405" s="104" t="s">
        <v>358</v>
      </c>
      <c r="C405" s="3" t="s">
        <v>27</v>
      </c>
      <c r="D405" s="3" t="s">
        <v>592</v>
      </c>
      <c r="E405" s="3">
        <v>87.5</v>
      </c>
      <c r="F405" s="111">
        <f>E405/80</f>
        <v>1.09375</v>
      </c>
      <c r="G405" s="3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</row>
    <row r="406" spans="1:21" ht="29.25" customHeight="1" x14ac:dyDescent="0.25">
      <c r="A406" s="90"/>
      <c r="B406" s="104" t="s">
        <v>359</v>
      </c>
      <c r="C406" s="3" t="s">
        <v>596</v>
      </c>
      <c r="D406" s="3">
        <v>1</v>
      </c>
      <c r="E406" s="3">
        <v>1</v>
      </c>
      <c r="F406" s="111">
        <f>E406/D406</f>
        <v>1</v>
      </c>
      <c r="G406" s="3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</row>
    <row r="407" spans="1:21" ht="16.5" customHeight="1" x14ac:dyDescent="0.25">
      <c r="A407" s="90"/>
      <c r="B407" s="210" t="s">
        <v>593</v>
      </c>
      <c r="C407" s="210"/>
      <c r="D407" s="210"/>
      <c r="E407" s="210"/>
      <c r="F407" s="210"/>
      <c r="G407" s="21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</row>
    <row r="408" spans="1:21" ht="39.75" customHeight="1" x14ac:dyDescent="0.25">
      <c r="A408" s="90"/>
      <c r="B408" s="104" t="s">
        <v>594</v>
      </c>
      <c r="C408" s="3" t="s">
        <v>595</v>
      </c>
      <c r="D408" s="113" t="s">
        <v>362</v>
      </c>
      <c r="E408" s="3">
        <v>1</v>
      </c>
      <c r="F408" s="111">
        <f>E408/D408</f>
        <v>1</v>
      </c>
      <c r="G408" s="3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</row>
    <row r="409" spans="1:21" ht="43.5" customHeight="1" x14ac:dyDescent="0.25">
      <c r="A409" s="90"/>
      <c r="B409" s="104" t="s">
        <v>597</v>
      </c>
      <c r="C409" s="3" t="s">
        <v>27</v>
      </c>
      <c r="D409" s="113" t="s">
        <v>360</v>
      </c>
      <c r="E409" s="3">
        <v>101.1</v>
      </c>
      <c r="F409" s="111">
        <f>E409/95</f>
        <v>1.0642105263157895</v>
      </c>
      <c r="G409" s="3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</row>
    <row r="410" spans="1:21" ht="28.5" customHeight="1" x14ac:dyDescent="0.25">
      <c r="A410" s="90"/>
      <c r="B410" s="104" t="s">
        <v>598</v>
      </c>
      <c r="C410" s="3" t="s">
        <v>27</v>
      </c>
      <c r="D410" s="3">
        <v>1</v>
      </c>
      <c r="E410" s="3">
        <v>1</v>
      </c>
      <c r="F410" s="111">
        <v>1</v>
      </c>
      <c r="G410" s="3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</row>
    <row r="411" spans="1:21" ht="25.5" x14ac:dyDescent="0.25">
      <c r="A411" s="90"/>
      <c r="B411" s="104" t="s">
        <v>599</v>
      </c>
      <c r="C411" s="3" t="s">
        <v>27</v>
      </c>
      <c r="D411" s="113" t="s">
        <v>174</v>
      </c>
      <c r="E411" s="113" t="s">
        <v>600</v>
      </c>
      <c r="F411" s="111">
        <v>1</v>
      </c>
      <c r="G411" s="3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</row>
    <row r="412" spans="1:21" ht="38.25" x14ac:dyDescent="0.25">
      <c r="A412" s="90"/>
      <c r="B412" s="104" t="s">
        <v>601</v>
      </c>
      <c r="C412" s="3" t="s">
        <v>27</v>
      </c>
      <c r="D412" s="113" t="s">
        <v>175</v>
      </c>
      <c r="E412" s="113" t="s">
        <v>602</v>
      </c>
      <c r="F412" s="111">
        <f>E412/95</f>
        <v>1.0347368421052632</v>
      </c>
      <c r="G412" s="3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</row>
    <row r="413" spans="1:21" ht="66" customHeight="1" x14ac:dyDescent="0.25">
      <c r="A413" s="90"/>
      <c r="B413" s="104" t="s">
        <v>176</v>
      </c>
      <c r="C413" s="3" t="s">
        <v>603</v>
      </c>
      <c r="D413" s="3">
        <v>1</v>
      </c>
      <c r="E413" s="3">
        <v>1</v>
      </c>
      <c r="F413" s="111">
        <v>1</v>
      </c>
      <c r="G413" s="3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</row>
    <row r="414" spans="1:21" ht="66" customHeight="1" x14ac:dyDescent="0.25">
      <c r="A414" s="90"/>
      <c r="B414" s="104" t="s">
        <v>361</v>
      </c>
      <c r="C414" s="3" t="s">
        <v>596</v>
      </c>
      <c r="D414" s="3">
        <v>1</v>
      </c>
      <c r="E414" s="3">
        <v>1</v>
      </c>
      <c r="F414" s="111">
        <v>1</v>
      </c>
      <c r="G414" s="3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</row>
    <row r="415" spans="1:21" ht="42" customHeight="1" x14ac:dyDescent="0.25">
      <c r="A415" s="90"/>
      <c r="B415" s="104" t="s">
        <v>363</v>
      </c>
      <c r="C415" s="3" t="s">
        <v>27</v>
      </c>
      <c r="D415" s="3">
        <v>100</v>
      </c>
      <c r="E415" s="3">
        <v>100</v>
      </c>
      <c r="F415" s="111">
        <f>E415/D415</f>
        <v>1</v>
      </c>
      <c r="G415" s="3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</row>
    <row r="416" spans="1:21" ht="16.5" customHeight="1" x14ac:dyDescent="0.25">
      <c r="A416" s="90"/>
      <c r="B416" s="210" t="s">
        <v>364</v>
      </c>
      <c r="C416" s="210"/>
      <c r="D416" s="210"/>
      <c r="E416" s="210"/>
      <c r="F416" s="210"/>
      <c r="G416" s="21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</row>
    <row r="417" spans="1:21" ht="26.25" customHeight="1" x14ac:dyDescent="0.25">
      <c r="A417" s="90"/>
      <c r="B417" s="104" t="s">
        <v>604</v>
      </c>
      <c r="C417" s="3" t="s">
        <v>148</v>
      </c>
      <c r="D417" s="122" t="s">
        <v>605</v>
      </c>
      <c r="E417" s="122">
        <v>247000</v>
      </c>
      <c r="F417" s="111">
        <f>E417/D417</f>
        <v>0.9994258359266478</v>
      </c>
      <c r="G417" s="3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</row>
    <row r="418" spans="1:21" ht="38.25" x14ac:dyDescent="0.25">
      <c r="A418" s="90"/>
      <c r="B418" s="104" t="s">
        <v>606</v>
      </c>
      <c r="C418" s="3" t="s">
        <v>148</v>
      </c>
      <c r="D418" s="122">
        <v>0</v>
      </c>
      <c r="E418" s="122">
        <v>0</v>
      </c>
      <c r="F418" s="111">
        <v>1</v>
      </c>
      <c r="G418" s="3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</row>
    <row r="419" spans="1:21" ht="38.25" x14ac:dyDescent="0.25">
      <c r="A419" s="90"/>
      <c r="B419" s="104" t="s">
        <v>607</v>
      </c>
      <c r="C419" s="3" t="s">
        <v>148</v>
      </c>
      <c r="D419" s="122">
        <v>247141.9</v>
      </c>
      <c r="E419" s="122">
        <v>247000</v>
      </c>
      <c r="F419" s="111">
        <f>E419/D419</f>
        <v>0.9994258359266478</v>
      </c>
      <c r="G419" s="3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</row>
    <row r="420" spans="1:21" ht="66" customHeight="1" x14ac:dyDescent="0.25">
      <c r="A420" s="90"/>
      <c r="B420" s="104" t="s">
        <v>608</v>
      </c>
      <c r="C420" s="3" t="s">
        <v>27</v>
      </c>
      <c r="D420" s="3" t="s">
        <v>202</v>
      </c>
      <c r="E420" s="122">
        <v>8</v>
      </c>
      <c r="F420" s="111">
        <f>10/E420</f>
        <v>1.25</v>
      </c>
      <c r="G420" s="3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</row>
    <row r="421" spans="1:21" ht="18.75" customHeight="1" x14ac:dyDescent="0.25">
      <c r="A421" s="90"/>
      <c r="B421" s="210" t="s">
        <v>365</v>
      </c>
      <c r="C421" s="210"/>
      <c r="D421" s="210"/>
      <c r="E421" s="210"/>
      <c r="F421" s="210"/>
      <c r="G421" s="21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</row>
    <row r="422" spans="1:21" ht="25.5" x14ac:dyDescent="0.25">
      <c r="A422" s="90"/>
      <c r="B422" s="104" t="s">
        <v>609</v>
      </c>
      <c r="C422" s="3" t="s">
        <v>595</v>
      </c>
      <c r="D422" s="3">
        <v>1</v>
      </c>
      <c r="E422" s="3">
        <v>1</v>
      </c>
      <c r="F422" s="111">
        <f>E422/D422</f>
        <v>1</v>
      </c>
      <c r="G422" s="3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40.5" customHeight="1" x14ac:dyDescent="0.25">
      <c r="A423" s="90"/>
      <c r="B423" s="104" t="s">
        <v>610</v>
      </c>
      <c r="C423" s="3" t="s">
        <v>595</v>
      </c>
      <c r="D423" s="3">
        <v>1</v>
      </c>
      <c r="E423" s="3">
        <v>1</v>
      </c>
      <c r="F423" s="111">
        <f>E423/D423</f>
        <v>1</v>
      </c>
      <c r="G423" s="3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25.5" x14ac:dyDescent="0.25">
      <c r="A424" s="90"/>
      <c r="B424" s="104" t="s">
        <v>611</v>
      </c>
      <c r="C424" s="3" t="s">
        <v>595</v>
      </c>
      <c r="D424" s="3">
        <v>1</v>
      </c>
      <c r="E424" s="3">
        <v>1</v>
      </c>
      <c r="F424" s="111">
        <f>E424/D424</f>
        <v>1</v>
      </c>
      <c r="G424" s="3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57.75" customHeight="1" x14ac:dyDescent="0.25">
      <c r="A425" s="90"/>
      <c r="B425" s="104" t="s">
        <v>612</v>
      </c>
      <c r="C425" s="3" t="s">
        <v>595</v>
      </c>
      <c r="D425" s="3">
        <v>1</v>
      </c>
      <c r="E425" s="3">
        <v>1</v>
      </c>
      <c r="F425" s="111">
        <f>E425/D425</f>
        <v>1</v>
      </c>
      <c r="G425" s="3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25.5" x14ac:dyDescent="0.25">
      <c r="A426" s="90"/>
      <c r="B426" s="104" t="s">
        <v>203</v>
      </c>
      <c r="C426" s="3" t="s">
        <v>204</v>
      </c>
      <c r="D426" s="113" t="s">
        <v>362</v>
      </c>
      <c r="E426" s="3">
        <v>1</v>
      </c>
      <c r="F426" s="111">
        <v>1</v>
      </c>
      <c r="G426" s="3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38.25" x14ac:dyDescent="0.25">
      <c r="A427" s="90"/>
      <c r="B427" s="104" t="s">
        <v>613</v>
      </c>
      <c r="C427" s="3" t="s">
        <v>27</v>
      </c>
      <c r="D427" s="3">
        <v>95</v>
      </c>
      <c r="E427" s="3">
        <v>100</v>
      </c>
      <c r="F427" s="111">
        <f>E427/D427</f>
        <v>1.0526315789473684</v>
      </c>
      <c r="G427" s="3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7.25" customHeight="1" x14ac:dyDescent="0.25">
      <c r="A428" s="90"/>
      <c r="B428" s="210" t="s">
        <v>614</v>
      </c>
      <c r="C428" s="210"/>
      <c r="D428" s="210"/>
      <c r="E428" s="210"/>
      <c r="F428" s="210"/>
      <c r="G428" s="21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25.5" x14ac:dyDescent="0.25">
      <c r="A429" s="90"/>
      <c r="B429" s="104" t="s">
        <v>178</v>
      </c>
      <c r="C429" s="3" t="s">
        <v>27</v>
      </c>
      <c r="D429" s="3">
        <v>0.6</v>
      </c>
      <c r="E429" s="3">
        <v>0.6</v>
      </c>
      <c r="F429" s="111">
        <f>E429/D429</f>
        <v>1</v>
      </c>
      <c r="G429" s="3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51" x14ac:dyDescent="0.25">
      <c r="A430" s="90"/>
      <c r="B430" s="104" t="s">
        <v>149</v>
      </c>
      <c r="C430" s="3" t="s">
        <v>27</v>
      </c>
      <c r="D430" s="3">
        <v>33.299999999999997</v>
      </c>
      <c r="E430" s="3">
        <v>33.299999999999997</v>
      </c>
      <c r="F430" s="111">
        <f>E430/D430</f>
        <v>1</v>
      </c>
      <c r="G430" s="3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51" x14ac:dyDescent="0.25">
      <c r="A431" s="90"/>
      <c r="B431" s="104" t="s">
        <v>150</v>
      </c>
      <c r="C431" s="3" t="s">
        <v>27</v>
      </c>
      <c r="D431" s="110">
        <v>31</v>
      </c>
      <c r="E431" s="110">
        <v>31</v>
      </c>
      <c r="F431" s="111">
        <f>E431/D431</f>
        <v>1</v>
      </c>
      <c r="G431" s="3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x14ac:dyDescent="0.25">
      <c r="A432" s="95" t="s">
        <v>73</v>
      </c>
      <c r="B432" s="102" t="s">
        <v>267</v>
      </c>
      <c r="C432" s="99"/>
      <c r="D432" s="99"/>
      <c r="E432" s="99"/>
      <c r="F432" s="103">
        <f>F434</f>
        <v>0.94500000000000006</v>
      </c>
      <c r="G432" s="95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16384" ht="26.25" customHeight="1" x14ac:dyDescent="0.25">
      <c r="A433" s="90"/>
      <c r="B433" s="210" t="s">
        <v>639</v>
      </c>
      <c r="C433" s="210"/>
      <c r="D433" s="210"/>
      <c r="E433" s="210"/>
      <c r="F433" s="210"/>
      <c r="G433" s="21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16384" ht="18" customHeight="1" x14ac:dyDescent="0.25">
      <c r="A434" s="90"/>
      <c r="B434" s="104" t="s">
        <v>407</v>
      </c>
      <c r="C434" s="3" t="s">
        <v>27</v>
      </c>
      <c r="D434" s="3">
        <v>60</v>
      </c>
      <c r="E434" s="3">
        <v>56.7</v>
      </c>
      <c r="F434" s="111">
        <f>E434/D434</f>
        <v>0.94500000000000006</v>
      </c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16384" ht="25.5" x14ac:dyDescent="0.25">
      <c r="A435" s="98" t="s">
        <v>156</v>
      </c>
      <c r="B435" s="102" t="s">
        <v>646</v>
      </c>
      <c r="C435" s="99"/>
      <c r="D435" s="99"/>
      <c r="E435" s="99"/>
      <c r="F435" s="103">
        <f>(400%+F440+F444)/6</f>
        <v>0.83333333333333337</v>
      </c>
      <c r="G435" s="95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16384" ht="17.25" customHeight="1" x14ac:dyDescent="0.25">
      <c r="A436" s="90"/>
      <c r="B436" s="210" t="s">
        <v>754</v>
      </c>
      <c r="C436" s="210"/>
      <c r="D436" s="210"/>
      <c r="E436" s="210"/>
      <c r="F436" s="210"/>
      <c r="G436" s="21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16384" ht="39.75" customHeight="1" x14ac:dyDescent="0.25">
      <c r="A437" s="90"/>
      <c r="B437" s="104" t="s">
        <v>408</v>
      </c>
      <c r="C437" s="3" t="s">
        <v>27</v>
      </c>
      <c r="D437" s="3">
        <v>70</v>
      </c>
      <c r="E437" s="110">
        <v>77.599999999999994</v>
      </c>
      <c r="F437" s="111">
        <f>E437/D437</f>
        <v>1.1085714285714285</v>
      </c>
      <c r="G437" s="3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16384" ht="12.75" customHeight="1" x14ac:dyDescent="0.25">
      <c r="A438" s="90"/>
      <c r="B438" s="210" t="s">
        <v>640</v>
      </c>
      <c r="C438" s="210"/>
      <c r="D438" s="210"/>
      <c r="E438" s="210"/>
      <c r="F438" s="210"/>
      <c r="G438" s="21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16384" ht="25.5" customHeight="1" x14ac:dyDescent="0.25">
      <c r="A439" s="90"/>
      <c r="B439" s="104" t="s">
        <v>641</v>
      </c>
      <c r="C439" s="3" t="s">
        <v>27</v>
      </c>
      <c r="D439" s="3">
        <v>60</v>
      </c>
      <c r="E439" s="110">
        <v>66.5</v>
      </c>
      <c r="F439" s="111">
        <f>E439/D439</f>
        <v>1.1083333333333334</v>
      </c>
      <c r="G439" s="3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16384" ht="52.5" customHeight="1" x14ac:dyDescent="0.25">
      <c r="A440" s="90"/>
      <c r="B440" s="104" t="s">
        <v>642</v>
      </c>
      <c r="C440" s="3" t="s">
        <v>27</v>
      </c>
      <c r="D440" s="3">
        <v>100</v>
      </c>
      <c r="E440" s="110">
        <v>50</v>
      </c>
      <c r="F440" s="111">
        <f>E440/D440</f>
        <v>0.5</v>
      </c>
      <c r="G440" s="3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16384" ht="40.5" customHeight="1" x14ac:dyDescent="0.25">
      <c r="A441" s="90"/>
      <c r="B441" s="104" t="s">
        <v>643</v>
      </c>
      <c r="C441" s="3" t="s">
        <v>409</v>
      </c>
      <c r="D441" s="100">
        <v>1</v>
      </c>
      <c r="E441" s="100">
        <v>1</v>
      </c>
      <c r="F441" s="111">
        <f>E441/D441</f>
        <v>1</v>
      </c>
      <c r="G441" s="3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16384" ht="16.5" customHeight="1" x14ac:dyDescent="0.25">
      <c r="A442" s="90"/>
      <c r="B442" s="210" t="s">
        <v>410</v>
      </c>
      <c r="C442" s="210"/>
      <c r="D442" s="210"/>
      <c r="E442" s="210"/>
      <c r="F442" s="210"/>
      <c r="G442" s="21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16384" ht="57.75" customHeight="1" x14ac:dyDescent="0.25">
      <c r="A443" s="90"/>
      <c r="B443" s="104" t="s">
        <v>644</v>
      </c>
      <c r="C443" s="3" t="s">
        <v>27</v>
      </c>
      <c r="D443" s="110">
        <v>100</v>
      </c>
      <c r="E443" s="110">
        <v>100</v>
      </c>
      <c r="F443" s="111">
        <f>E443/D443</f>
        <v>1</v>
      </c>
      <c r="G443" s="3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16384" ht="69.75" customHeight="1" x14ac:dyDescent="0.25">
      <c r="A444" s="90"/>
      <c r="B444" s="104" t="s">
        <v>645</v>
      </c>
      <c r="C444" s="3" t="s">
        <v>27</v>
      </c>
      <c r="D444" s="110">
        <v>100</v>
      </c>
      <c r="E444" s="110">
        <v>50</v>
      </c>
      <c r="F444" s="111">
        <f>E444/D444</f>
        <v>0.5</v>
      </c>
      <c r="G444" s="3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16384" ht="25.5" x14ac:dyDescent="0.25">
      <c r="A445" s="101" t="s">
        <v>195</v>
      </c>
      <c r="B445" s="102" t="s">
        <v>74</v>
      </c>
      <c r="C445" s="99"/>
      <c r="D445" s="99"/>
      <c r="E445" s="99"/>
      <c r="F445" s="103">
        <f>(100%+F448)/2</f>
        <v>0.91500000000000004</v>
      </c>
      <c r="G445" s="101"/>
      <c r="H445" s="102"/>
      <c r="I445" s="99"/>
      <c r="J445" s="99"/>
      <c r="K445" s="99"/>
      <c r="L445" s="103"/>
      <c r="M445" s="101"/>
      <c r="N445" s="102"/>
      <c r="O445" s="99"/>
      <c r="P445" s="99"/>
      <c r="Q445" s="99"/>
      <c r="R445" s="103"/>
      <c r="S445" s="101"/>
      <c r="T445" s="102"/>
      <c r="U445" s="99"/>
      <c r="V445" s="99"/>
      <c r="W445" s="99"/>
      <c r="X445" s="103"/>
      <c r="Y445" s="101"/>
      <c r="Z445" s="102"/>
      <c r="AA445" s="99"/>
      <c r="AB445" s="99"/>
      <c r="AC445" s="99"/>
      <c r="AD445" s="103"/>
      <c r="AE445" s="101"/>
      <c r="AF445" s="102"/>
      <c r="AG445" s="99"/>
      <c r="AH445" s="99"/>
      <c r="AI445" s="99"/>
      <c r="AJ445" s="103"/>
      <c r="AK445" s="101"/>
      <c r="AL445" s="102"/>
      <c r="AM445" s="99"/>
      <c r="AN445" s="99"/>
      <c r="AO445" s="99"/>
      <c r="AP445" s="103"/>
      <c r="AQ445" s="101"/>
      <c r="AR445" s="102"/>
      <c r="AS445" s="99"/>
      <c r="AT445" s="99"/>
      <c r="AU445" s="99"/>
      <c r="AV445" s="103"/>
      <c r="AW445" s="101"/>
      <c r="AX445" s="102"/>
      <c r="AY445" s="99"/>
      <c r="AZ445" s="99"/>
      <c r="BA445" s="99"/>
      <c r="BB445" s="103"/>
      <c r="BC445" s="101"/>
      <c r="BD445" s="102"/>
      <c r="BE445" s="99"/>
      <c r="BF445" s="99"/>
      <c r="BG445" s="99"/>
      <c r="BH445" s="103"/>
      <c r="BI445" s="101"/>
      <c r="BJ445" s="102"/>
      <c r="BK445" s="99"/>
      <c r="BL445" s="99"/>
      <c r="BM445" s="99"/>
      <c r="BN445" s="103"/>
      <c r="BO445" s="101"/>
      <c r="BP445" s="102"/>
      <c r="BQ445" s="99"/>
      <c r="BR445" s="99"/>
      <c r="BS445" s="99"/>
      <c r="BT445" s="103"/>
      <c r="BU445" s="101"/>
      <c r="BV445" s="102"/>
      <c r="BW445" s="99"/>
      <c r="BX445" s="99"/>
      <c r="BY445" s="99"/>
      <c r="BZ445" s="103"/>
      <c r="CA445" s="101"/>
      <c r="CB445" s="102"/>
      <c r="CC445" s="99"/>
      <c r="CD445" s="99"/>
      <c r="CE445" s="99"/>
      <c r="CF445" s="103"/>
      <c r="CG445" s="101"/>
      <c r="CH445" s="102"/>
      <c r="CI445" s="99"/>
      <c r="CJ445" s="99"/>
      <c r="CK445" s="99"/>
      <c r="CL445" s="103"/>
      <c r="CM445" s="101"/>
      <c r="CN445" s="102"/>
      <c r="CO445" s="99"/>
      <c r="CP445" s="99"/>
      <c r="CQ445" s="99"/>
      <c r="CR445" s="103"/>
      <c r="CS445" s="101"/>
      <c r="CT445" s="102"/>
      <c r="CU445" s="99"/>
      <c r="CV445" s="99"/>
      <c r="CW445" s="99"/>
      <c r="CX445" s="103"/>
      <c r="CY445" s="101"/>
      <c r="CZ445" s="102"/>
      <c r="DA445" s="99"/>
      <c r="DB445" s="99"/>
      <c r="DC445" s="99"/>
      <c r="DD445" s="103"/>
      <c r="DE445" s="101"/>
      <c r="DF445" s="102"/>
      <c r="DG445" s="99"/>
      <c r="DH445" s="99"/>
      <c r="DI445" s="99"/>
      <c r="DJ445" s="103"/>
      <c r="DK445" s="101"/>
      <c r="DL445" s="102"/>
      <c r="DM445" s="99"/>
      <c r="DN445" s="99"/>
      <c r="DO445" s="99"/>
      <c r="DP445" s="103"/>
      <c r="DQ445" s="101"/>
      <c r="DR445" s="102"/>
      <c r="DS445" s="99"/>
      <c r="DT445" s="99"/>
      <c r="DU445" s="99"/>
      <c r="DV445" s="103"/>
      <c r="DW445" s="101"/>
      <c r="DX445" s="102"/>
      <c r="DY445" s="99"/>
      <c r="DZ445" s="99"/>
      <c r="EA445" s="99"/>
      <c r="EB445" s="103"/>
      <c r="EC445" s="101"/>
      <c r="ED445" s="102"/>
      <c r="EE445" s="99"/>
      <c r="EF445" s="99"/>
      <c r="EG445" s="99"/>
      <c r="EH445" s="103"/>
      <c r="EI445" s="101"/>
      <c r="EJ445" s="102"/>
      <c r="EK445" s="99"/>
      <c r="EL445" s="99"/>
      <c r="EM445" s="99"/>
      <c r="EN445" s="103"/>
      <c r="EO445" s="101"/>
      <c r="EP445" s="102"/>
      <c r="EQ445" s="99"/>
      <c r="ER445" s="99"/>
      <c r="ES445" s="99"/>
      <c r="ET445" s="103"/>
      <c r="EU445" s="101"/>
      <c r="EV445" s="102"/>
      <c r="EW445" s="99"/>
      <c r="EX445" s="99"/>
      <c r="EY445" s="99"/>
      <c r="EZ445" s="103"/>
      <c r="FA445" s="101"/>
      <c r="FB445" s="102"/>
      <c r="FC445" s="99"/>
      <c r="FD445" s="99"/>
      <c r="FE445" s="99"/>
      <c r="FF445" s="103"/>
      <c r="FG445" s="101"/>
      <c r="FH445" s="102"/>
      <c r="FI445" s="99"/>
      <c r="FJ445" s="99"/>
      <c r="FK445" s="99"/>
      <c r="FL445" s="103"/>
      <c r="FM445" s="101"/>
      <c r="FN445" s="102"/>
      <c r="FO445" s="99"/>
      <c r="FP445" s="99"/>
      <c r="FQ445" s="99"/>
      <c r="FR445" s="103"/>
      <c r="FS445" s="101"/>
      <c r="FT445" s="102"/>
      <c r="FU445" s="99"/>
      <c r="FV445" s="99"/>
      <c r="FW445" s="99"/>
      <c r="FX445" s="103"/>
      <c r="FY445" s="101"/>
      <c r="FZ445" s="102"/>
      <c r="GA445" s="99"/>
      <c r="GB445" s="99"/>
      <c r="GC445" s="99"/>
      <c r="GD445" s="103"/>
      <c r="GE445" s="101"/>
      <c r="GF445" s="102"/>
      <c r="GG445" s="99"/>
      <c r="GH445" s="99"/>
      <c r="GI445" s="99"/>
      <c r="GJ445" s="103"/>
      <c r="GK445" s="101"/>
      <c r="GL445" s="102"/>
      <c r="GM445" s="99"/>
      <c r="GN445" s="99"/>
      <c r="GO445" s="99"/>
      <c r="GP445" s="103"/>
      <c r="GQ445" s="101"/>
      <c r="GR445" s="102"/>
      <c r="GS445" s="99"/>
      <c r="GT445" s="99"/>
      <c r="GU445" s="99"/>
      <c r="GV445" s="103"/>
      <c r="GW445" s="101"/>
      <c r="GX445" s="102"/>
      <c r="GY445" s="99"/>
      <c r="GZ445" s="99"/>
      <c r="HA445" s="99"/>
      <c r="HB445" s="103"/>
      <c r="HC445" s="101"/>
      <c r="HD445" s="102"/>
      <c r="HE445" s="99"/>
      <c r="HF445" s="99"/>
      <c r="HG445" s="99"/>
      <c r="HH445" s="103"/>
      <c r="HI445" s="101"/>
      <c r="HJ445" s="102"/>
      <c r="HK445" s="99"/>
      <c r="HL445" s="99"/>
      <c r="HM445" s="99"/>
      <c r="HN445" s="103"/>
      <c r="HO445" s="101"/>
      <c r="HP445" s="102"/>
      <c r="HQ445" s="99"/>
      <c r="HR445" s="99"/>
      <c r="HS445" s="99"/>
      <c r="HT445" s="103"/>
      <c r="HU445" s="101"/>
      <c r="HV445" s="102"/>
      <c r="HW445" s="99"/>
      <c r="HX445" s="99"/>
      <c r="HY445" s="99"/>
      <c r="HZ445" s="103"/>
      <c r="IA445" s="101"/>
      <c r="IB445" s="102"/>
      <c r="IC445" s="99"/>
      <c r="ID445" s="99"/>
      <c r="IE445" s="99"/>
      <c r="IF445" s="103"/>
      <c r="IG445" s="101"/>
      <c r="IH445" s="102"/>
      <c r="II445" s="99"/>
      <c r="IJ445" s="99"/>
      <c r="IK445" s="99"/>
      <c r="IL445" s="103"/>
      <c r="IM445" s="101"/>
      <c r="IN445" s="102"/>
      <c r="IO445" s="99"/>
      <c r="IP445" s="99"/>
      <c r="IQ445" s="99"/>
      <c r="IR445" s="103"/>
      <c r="IS445" s="101"/>
      <c r="IT445" s="102"/>
      <c r="IU445" s="99"/>
      <c r="IV445" s="99"/>
      <c r="IW445" s="99"/>
      <c r="IX445" s="103"/>
      <c r="IY445" s="101"/>
      <c r="IZ445" s="102"/>
      <c r="JA445" s="99"/>
      <c r="JB445" s="99"/>
      <c r="JC445" s="99"/>
      <c r="JD445" s="103"/>
      <c r="JE445" s="101"/>
      <c r="JF445" s="102"/>
      <c r="JG445" s="99"/>
      <c r="JH445" s="99"/>
      <c r="JI445" s="99"/>
      <c r="JJ445" s="103"/>
      <c r="JK445" s="101"/>
      <c r="JL445" s="102"/>
      <c r="JM445" s="99"/>
      <c r="JN445" s="99"/>
      <c r="JO445" s="99"/>
      <c r="JP445" s="103"/>
      <c r="JQ445" s="101"/>
      <c r="JR445" s="102"/>
      <c r="JS445" s="99"/>
      <c r="JT445" s="99"/>
      <c r="JU445" s="99"/>
      <c r="JV445" s="103"/>
      <c r="JW445" s="101"/>
      <c r="JX445" s="102"/>
      <c r="JY445" s="99"/>
      <c r="JZ445" s="99"/>
      <c r="KA445" s="99"/>
      <c r="KB445" s="103"/>
      <c r="KC445" s="101"/>
      <c r="KD445" s="102"/>
      <c r="KE445" s="99"/>
      <c r="KF445" s="99"/>
      <c r="KG445" s="99"/>
      <c r="KH445" s="103"/>
      <c r="KI445" s="101"/>
      <c r="KJ445" s="102"/>
      <c r="KK445" s="99"/>
      <c r="KL445" s="99"/>
      <c r="KM445" s="99"/>
      <c r="KN445" s="103"/>
      <c r="KO445" s="101"/>
      <c r="KP445" s="102"/>
      <c r="KQ445" s="99"/>
      <c r="KR445" s="99"/>
      <c r="KS445" s="99"/>
      <c r="KT445" s="103"/>
      <c r="KU445" s="101"/>
      <c r="KV445" s="102"/>
      <c r="KW445" s="99"/>
      <c r="KX445" s="99"/>
      <c r="KY445" s="99"/>
      <c r="KZ445" s="103"/>
      <c r="LA445" s="101"/>
      <c r="LB445" s="102"/>
      <c r="LC445" s="99"/>
      <c r="LD445" s="99"/>
      <c r="LE445" s="99"/>
      <c r="LF445" s="103"/>
      <c r="LG445" s="101"/>
      <c r="LH445" s="102"/>
      <c r="LI445" s="99"/>
      <c r="LJ445" s="99"/>
      <c r="LK445" s="99"/>
      <c r="LL445" s="103"/>
      <c r="LM445" s="101"/>
      <c r="LN445" s="102"/>
      <c r="LO445" s="99"/>
      <c r="LP445" s="99"/>
      <c r="LQ445" s="99"/>
      <c r="LR445" s="103"/>
      <c r="LS445" s="101"/>
      <c r="LT445" s="102"/>
      <c r="LU445" s="99"/>
      <c r="LV445" s="99"/>
      <c r="LW445" s="99"/>
      <c r="LX445" s="103"/>
      <c r="LY445" s="101"/>
      <c r="LZ445" s="102"/>
      <c r="MA445" s="99"/>
      <c r="MB445" s="99"/>
      <c r="MC445" s="99"/>
      <c r="MD445" s="103"/>
      <c r="ME445" s="101"/>
      <c r="MF445" s="102"/>
      <c r="MG445" s="99"/>
      <c r="MH445" s="99"/>
      <c r="MI445" s="99"/>
      <c r="MJ445" s="103"/>
      <c r="MK445" s="101"/>
      <c r="ML445" s="102"/>
      <c r="MM445" s="99"/>
      <c r="MN445" s="99"/>
      <c r="MO445" s="99"/>
      <c r="MP445" s="103"/>
      <c r="MQ445" s="101"/>
      <c r="MR445" s="102"/>
      <c r="MS445" s="99"/>
      <c r="MT445" s="99"/>
      <c r="MU445" s="99"/>
      <c r="MV445" s="103"/>
      <c r="MW445" s="101"/>
      <c r="MX445" s="102"/>
      <c r="MY445" s="99"/>
      <c r="MZ445" s="99"/>
      <c r="NA445" s="99"/>
      <c r="NB445" s="103"/>
      <c r="NC445" s="101"/>
      <c r="ND445" s="102"/>
      <c r="NE445" s="99"/>
      <c r="NF445" s="99"/>
      <c r="NG445" s="99"/>
      <c r="NH445" s="103"/>
      <c r="NI445" s="101"/>
      <c r="NJ445" s="102"/>
      <c r="NK445" s="99"/>
      <c r="NL445" s="99"/>
      <c r="NM445" s="99"/>
      <c r="NN445" s="103"/>
      <c r="NO445" s="101"/>
      <c r="NP445" s="102"/>
      <c r="NQ445" s="99"/>
      <c r="NR445" s="99"/>
      <c r="NS445" s="99"/>
      <c r="NT445" s="103"/>
      <c r="NU445" s="101"/>
      <c r="NV445" s="102"/>
      <c r="NW445" s="99"/>
      <c r="NX445" s="99"/>
      <c r="NY445" s="99"/>
      <c r="NZ445" s="103"/>
      <c r="OA445" s="101"/>
      <c r="OB445" s="102"/>
      <c r="OC445" s="99"/>
      <c r="OD445" s="99"/>
      <c r="OE445" s="99"/>
      <c r="OF445" s="103"/>
      <c r="OG445" s="101"/>
      <c r="OH445" s="102"/>
      <c r="OI445" s="99"/>
      <c r="OJ445" s="99"/>
      <c r="OK445" s="99"/>
      <c r="OL445" s="103"/>
      <c r="OM445" s="101"/>
      <c r="ON445" s="102"/>
      <c r="OO445" s="99"/>
      <c r="OP445" s="99"/>
      <c r="OQ445" s="99"/>
      <c r="OR445" s="103"/>
      <c r="OS445" s="101"/>
      <c r="OT445" s="102"/>
      <c r="OU445" s="99"/>
      <c r="OV445" s="99"/>
      <c r="OW445" s="99"/>
      <c r="OX445" s="103"/>
      <c r="OY445" s="101"/>
      <c r="OZ445" s="102"/>
      <c r="PA445" s="99"/>
      <c r="PB445" s="99"/>
      <c r="PC445" s="99"/>
      <c r="PD445" s="103"/>
      <c r="PE445" s="101"/>
      <c r="PF445" s="102"/>
      <c r="PG445" s="99"/>
      <c r="PH445" s="99"/>
      <c r="PI445" s="99"/>
      <c r="PJ445" s="103"/>
      <c r="PK445" s="101"/>
      <c r="PL445" s="102"/>
      <c r="PM445" s="99"/>
      <c r="PN445" s="99"/>
      <c r="PO445" s="99"/>
      <c r="PP445" s="103"/>
      <c r="PQ445" s="101"/>
      <c r="PR445" s="102"/>
      <c r="PS445" s="99"/>
      <c r="PT445" s="99"/>
      <c r="PU445" s="99"/>
      <c r="PV445" s="103"/>
      <c r="PW445" s="101"/>
      <c r="PX445" s="102"/>
      <c r="PY445" s="99"/>
      <c r="PZ445" s="99"/>
      <c r="QA445" s="99"/>
      <c r="QB445" s="103"/>
      <c r="QC445" s="101"/>
      <c r="QD445" s="102"/>
      <c r="QE445" s="99"/>
      <c r="QF445" s="99"/>
      <c r="QG445" s="99"/>
      <c r="QH445" s="103"/>
      <c r="QI445" s="101"/>
      <c r="QJ445" s="102"/>
      <c r="QK445" s="99"/>
      <c r="QL445" s="99"/>
      <c r="QM445" s="99"/>
      <c r="QN445" s="103"/>
      <c r="QO445" s="101"/>
      <c r="QP445" s="102"/>
      <c r="QQ445" s="99"/>
      <c r="QR445" s="99"/>
      <c r="QS445" s="99"/>
      <c r="QT445" s="103"/>
      <c r="QU445" s="101"/>
      <c r="QV445" s="102"/>
      <c r="QW445" s="99"/>
      <c r="QX445" s="99"/>
      <c r="QY445" s="99"/>
      <c r="QZ445" s="103"/>
      <c r="RA445" s="101"/>
      <c r="RB445" s="102"/>
      <c r="RC445" s="99"/>
      <c r="RD445" s="99"/>
      <c r="RE445" s="99"/>
      <c r="RF445" s="103"/>
      <c r="RG445" s="101"/>
      <c r="RH445" s="102"/>
      <c r="RI445" s="99"/>
      <c r="RJ445" s="99"/>
      <c r="RK445" s="99"/>
      <c r="RL445" s="103"/>
      <c r="RM445" s="101"/>
      <c r="RN445" s="102"/>
      <c r="RO445" s="99"/>
      <c r="RP445" s="99"/>
      <c r="RQ445" s="99"/>
      <c r="RR445" s="103"/>
      <c r="RS445" s="101"/>
      <c r="RT445" s="102"/>
      <c r="RU445" s="99"/>
      <c r="RV445" s="99"/>
      <c r="RW445" s="99"/>
      <c r="RX445" s="103"/>
      <c r="RY445" s="101"/>
      <c r="RZ445" s="102"/>
      <c r="SA445" s="99"/>
      <c r="SB445" s="99"/>
      <c r="SC445" s="99"/>
      <c r="SD445" s="103"/>
      <c r="SE445" s="101"/>
      <c r="SF445" s="102"/>
      <c r="SG445" s="99"/>
      <c r="SH445" s="99"/>
      <c r="SI445" s="99"/>
      <c r="SJ445" s="103"/>
      <c r="SK445" s="101"/>
      <c r="SL445" s="102"/>
      <c r="SM445" s="99"/>
      <c r="SN445" s="99"/>
      <c r="SO445" s="99"/>
      <c r="SP445" s="103"/>
      <c r="SQ445" s="101"/>
      <c r="SR445" s="102"/>
      <c r="SS445" s="99"/>
      <c r="ST445" s="99"/>
      <c r="SU445" s="99"/>
      <c r="SV445" s="103"/>
      <c r="SW445" s="101"/>
      <c r="SX445" s="102"/>
      <c r="SY445" s="99"/>
      <c r="SZ445" s="99"/>
      <c r="TA445" s="99"/>
      <c r="TB445" s="103"/>
      <c r="TC445" s="101"/>
      <c r="TD445" s="102"/>
      <c r="TE445" s="99"/>
      <c r="TF445" s="99"/>
      <c r="TG445" s="99"/>
      <c r="TH445" s="103"/>
      <c r="TI445" s="101"/>
      <c r="TJ445" s="102"/>
      <c r="TK445" s="99"/>
      <c r="TL445" s="99"/>
      <c r="TM445" s="99"/>
      <c r="TN445" s="103"/>
      <c r="TO445" s="101"/>
      <c r="TP445" s="102"/>
      <c r="TQ445" s="99"/>
      <c r="TR445" s="99"/>
      <c r="TS445" s="99"/>
      <c r="TT445" s="103"/>
      <c r="TU445" s="101"/>
      <c r="TV445" s="102"/>
      <c r="TW445" s="99"/>
      <c r="TX445" s="99"/>
      <c r="TY445" s="99"/>
      <c r="TZ445" s="103"/>
      <c r="UA445" s="101"/>
      <c r="UB445" s="102"/>
      <c r="UC445" s="99"/>
      <c r="UD445" s="99"/>
      <c r="UE445" s="99"/>
      <c r="UF445" s="103"/>
      <c r="UG445" s="101"/>
      <c r="UH445" s="102"/>
      <c r="UI445" s="99"/>
      <c r="UJ445" s="99"/>
      <c r="UK445" s="99"/>
      <c r="UL445" s="103"/>
      <c r="UM445" s="101"/>
      <c r="UN445" s="102"/>
      <c r="UO445" s="99"/>
      <c r="UP445" s="99"/>
      <c r="UQ445" s="99"/>
      <c r="UR445" s="103"/>
      <c r="US445" s="101"/>
      <c r="UT445" s="102"/>
      <c r="UU445" s="99"/>
      <c r="UV445" s="99"/>
      <c r="UW445" s="99"/>
      <c r="UX445" s="103"/>
      <c r="UY445" s="101"/>
      <c r="UZ445" s="102"/>
      <c r="VA445" s="99"/>
      <c r="VB445" s="99"/>
      <c r="VC445" s="99"/>
      <c r="VD445" s="103"/>
      <c r="VE445" s="101"/>
      <c r="VF445" s="102"/>
      <c r="VG445" s="99"/>
      <c r="VH445" s="99"/>
      <c r="VI445" s="99"/>
      <c r="VJ445" s="103"/>
      <c r="VK445" s="101"/>
      <c r="VL445" s="102"/>
      <c r="VM445" s="99"/>
      <c r="VN445" s="99"/>
      <c r="VO445" s="99"/>
      <c r="VP445" s="103"/>
      <c r="VQ445" s="101"/>
      <c r="VR445" s="102"/>
      <c r="VS445" s="99"/>
      <c r="VT445" s="99"/>
      <c r="VU445" s="99"/>
      <c r="VV445" s="103"/>
      <c r="VW445" s="101"/>
      <c r="VX445" s="102"/>
      <c r="VY445" s="99"/>
      <c r="VZ445" s="99"/>
      <c r="WA445" s="99"/>
      <c r="WB445" s="103"/>
      <c r="WC445" s="101"/>
      <c r="WD445" s="102"/>
      <c r="WE445" s="99"/>
      <c r="WF445" s="99"/>
      <c r="WG445" s="99"/>
      <c r="WH445" s="103"/>
      <c r="WI445" s="101"/>
      <c r="WJ445" s="102"/>
      <c r="WK445" s="99"/>
      <c r="WL445" s="99"/>
      <c r="WM445" s="99"/>
      <c r="WN445" s="103"/>
      <c r="WO445" s="101"/>
      <c r="WP445" s="102"/>
      <c r="WQ445" s="99"/>
      <c r="WR445" s="99"/>
      <c r="WS445" s="99"/>
      <c r="WT445" s="103"/>
      <c r="WU445" s="101"/>
      <c r="WV445" s="102"/>
      <c r="WW445" s="99"/>
      <c r="WX445" s="99"/>
      <c r="WY445" s="99"/>
      <c r="WZ445" s="103"/>
      <c r="XA445" s="101"/>
      <c r="XB445" s="102"/>
      <c r="XC445" s="99"/>
      <c r="XD445" s="99"/>
      <c r="XE445" s="99"/>
      <c r="XF445" s="103"/>
      <c r="XG445" s="101"/>
      <c r="XH445" s="102"/>
      <c r="XI445" s="99"/>
      <c r="XJ445" s="99"/>
      <c r="XK445" s="99"/>
      <c r="XL445" s="103"/>
      <c r="XM445" s="101"/>
      <c r="XN445" s="102"/>
      <c r="XO445" s="99"/>
      <c r="XP445" s="99"/>
      <c r="XQ445" s="99"/>
      <c r="XR445" s="103"/>
      <c r="XS445" s="101"/>
      <c r="XT445" s="102"/>
      <c r="XU445" s="99"/>
      <c r="XV445" s="99"/>
      <c r="XW445" s="99"/>
      <c r="XX445" s="103"/>
      <c r="XY445" s="101"/>
      <c r="XZ445" s="102"/>
      <c r="YA445" s="99"/>
      <c r="YB445" s="99"/>
      <c r="YC445" s="99"/>
      <c r="YD445" s="103"/>
      <c r="YE445" s="101"/>
      <c r="YF445" s="102"/>
      <c r="YG445" s="99"/>
      <c r="YH445" s="99"/>
      <c r="YI445" s="99"/>
      <c r="YJ445" s="103"/>
      <c r="YK445" s="101"/>
      <c r="YL445" s="102"/>
      <c r="YM445" s="99"/>
      <c r="YN445" s="99"/>
      <c r="YO445" s="99"/>
      <c r="YP445" s="103"/>
      <c r="YQ445" s="101"/>
      <c r="YR445" s="102"/>
      <c r="YS445" s="99"/>
      <c r="YT445" s="99"/>
      <c r="YU445" s="99"/>
      <c r="YV445" s="103"/>
      <c r="YW445" s="101"/>
      <c r="YX445" s="102"/>
      <c r="YY445" s="99"/>
      <c r="YZ445" s="99"/>
      <c r="ZA445" s="99"/>
      <c r="ZB445" s="103"/>
      <c r="ZC445" s="101"/>
      <c r="ZD445" s="102"/>
      <c r="ZE445" s="99"/>
      <c r="ZF445" s="99"/>
      <c r="ZG445" s="99"/>
      <c r="ZH445" s="103"/>
      <c r="ZI445" s="101"/>
      <c r="ZJ445" s="102"/>
      <c r="ZK445" s="99"/>
      <c r="ZL445" s="99"/>
      <c r="ZM445" s="99"/>
      <c r="ZN445" s="103"/>
      <c r="ZO445" s="101"/>
      <c r="ZP445" s="102"/>
      <c r="ZQ445" s="99"/>
      <c r="ZR445" s="99"/>
      <c r="ZS445" s="99"/>
      <c r="ZT445" s="103"/>
      <c r="ZU445" s="101"/>
      <c r="ZV445" s="102"/>
      <c r="ZW445" s="99"/>
      <c r="ZX445" s="99"/>
      <c r="ZY445" s="99"/>
      <c r="ZZ445" s="103"/>
      <c r="AAA445" s="101"/>
      <c r="AAB445" s="102"/>
      <c r="AAC445" s="99"/>
      <c r="AAD445" s="99"/>
      <c r="AAE445" s="99"/>
      <c r="AAF445" s="103"/>
      <c r="AAG445" s="101"/>
      <c r="AAH445" s="102"/>
      <c r="AAI445" s="99"/>
      <c r="AAJ445" s="99"/>
      <c r="AAK445" s="99"/>
      <c r="AAL445" s="103"/>
      <c r="AAM445" s="101"/>
      <c r="AAN445" s="102"/>
      <c r="AAO445" s="99"/>
      <c r="AAP445" s="99"/>
      <c r="AAQ445" s="99"/>
      <c r="AAR445" s="103"/>
      <c r="AAS445" s="101"/>
      <c r="AAT445" s="102"/>
      <c r="AAU445" s="99"/>
      <c r="AAV445" s="99"/>
      <c r="AAW445" s="99"/>
      <c r="AAX445" s="103"/>
      <c r="AAY445" s="101"/>
      <c r="AAZ445" s="102"/>
      <c r="ABA445" s="99"/>
      <c r="ABB445" s="99"/>
      <c r="ABC445" s="99"/>
      <c r="ABD445" s="103"/>
      <c r="ABE445" s="101"/>
      <c r="ABF445" s="102"/>
      <c r="ABG445" s="99"/>
      <c r="ABH445" s="99"/>
      <c r="ABI445" s="99"/>
      <c r="ABJ445" s="103"/>
      <c r="ABK445" s="101"/>
      <c r="ABL445" s="102"/>
      <c r="ABM445" s="99"/>
      <c r="ABN445" s="99"/>
      <c r="ABO445" s="99"/>
      <c r="ABP445" s="103"/>
      <c r="ABQ445" s="101"/>
      <c r="ABR445" s="102"/>
      <c r="ABS445" s="99"/>
      <c r="ABT445" s="99"/>
      <c r="ABU445" s="99"/>
      <c r="ABV445" s="103"/>
      <c r="ABW445" s="101"/>
      <c r="ABX445" s="102"/>
      <c r="ABY445" s="99"/>
      <c r="ABZ445" s="99"/>
      <c r="ACA445" s="99"/>
      <c r="ACB445" s="103"/>
      <c r="ACC445" s="101"/>
      <c r="ACD445" s="102"/>
      <c r="ACE445" s="99"/>
      <c r="ACF445" s="99"/>
      <c r="ACG445" s="99"/>
      <c r="ACH445" s="103"/>
      <c r="ACI445" s="101"/>
      <c r="ACJ445" s="102"/>
      <c r="ACK445" s="99"/>
      <c r="ACL445" s="99"/>
      <c r="ACM445" s="99"/>
      <c r="ACN445" s="103"/>
      <c r="ACO445" s="101"/>
      <c r="ACP445" s="102"/>
      <c r="ACQ445" s="99"/>
      <c r="ACR445" s="99"/>
      <c r="ACS445" s="99"/>
      <c r="ACT445" s="103"/>
      <c r="ACU445" s="101"/>
      <c r="ACV445" s="102"/>
      <c r="ACW445" s="99"/>
      <c r="ACX445" s="99"/>
      <c r="ACY445" s="99"/>
      <c r="ACZ445" s="103"/>
      <c r="ADA445" s="101"/>
      <c r="ADB445" s="102"/>
      <c r="ADC445" s="99"/>
      <c r="ADD445" s="99"/>
      <c r="ADE445" s="99"/>
      <c r="ADF445" s="103"/>
      <c r="ADG445" s="101"/>
      <c r="ADH445" s="102"/>
      <c r="ADI445" s="99"/>
      <c r="ADJ445" s="99"/>
      <c r="ADK445" s="99"/>
      <c r="ADL445" s="103"/>
      <c r="ADM445" s="101"/>
      <c r="ADN445" s="102"/>
      <c r="ADO445" s="99"/>
      <c r="ADP445" s="99"/>
      <c r="ADQ445" s="99"/>
      <c r="ADR445" s="103"/>
      <c r="ADS445" s="101"/>
      <c r="ADT445" s="102"/>
      <c r="ADU445" s="99"/>
      <c r="ADV445" s="99"/>
      <c r="ADW445" s="99"/>
      <c r="ADX445" s="103"/>
      <c r="ADY445" s="101"/>
      <c r="ADZ445" s="102"/>
      <c r="AEA445" s="99"/>
      <c r="AEB445" s="99"/>
      <c r="AEC445" s="99"/>
      <c r="AED445" s="103"/>
      <c r="AEE445" s="101"/>
      <c r="AEF445" s="102"/>
      <c r="AEG445" s="99"/>
      <c r="AEH445" s="99"/>
      <c r="AEI445" s="99"/>
      <c r="AEJ445" s="103"/>
      <c r="AEK445" s="101"/>
      <c r="AEL445" s="102"/>
      <c r="AEM445" s="99"/>
      <c r="AEN445" s="99"/>
      <c r="AEO445" s="99"/>
      <c r="AEP445" s="103"/>
      <c r="AEQ445" s="101"/>
      <c r="AER445" s="102"/>
      <c r="AES445" s="99"/>
      <c r="AET445" s="99"/>
      <c r="AEU445" s="99"/>
      <c r="AEV445" s="103"/>
      <c r="AEW445" s="101"/>
      <c r="AEX445" s="102"/>
      <c r="AEY445" s="99"/>
      <c r="AEZ445" s="99"/>
      <c r="AFA445" s="99"/>
      <c r="AFB445" s="103"/>
      <c r="AFC445" s="101"/>
      <c r="AFD445" s="102"/>
      <c r="AFE445" s="99"/>
      <c r="AFF445" s="99"/>
      <c r="AFG445" s="99"/>
      <c r="AFH445" s="103"/>
      <c r="AFI445" s="101"/>
      <c r="AFJ445" s="102"/>
      <c r="AFK445" s="99"/>
      <c r="AFL445" s="99"/>
      <c r="AFM445" s="99"/>
      <c r="AFN445" s="103"/>
      <c r="AFO445" s="101"/>
      <c r="AFP445" s="102"/>
      <c r="AFQ445" s="99"/>
      <c r="AFR445" s="99"/>
      <c r="AFS445" s="99"/>
      <c r="AFT445" s="103"/>
      <c r="AFU445" s="101"/>
      <c r="AFV445" s="102"/>
      <c r="AFW445" s="99"/>
      <c r="AFX445" s="99"/>
      <c r="AFY445" s="99"/>
      <c r="AFZ445" s="103"/>
      <c r="AGA445" s="101"/>
      <c r="AGB445" s="102"/>
      <c r="AGC445" s="99"/>
      <c r="AGD445" s="99"/>
      <c r="AGE445" s="99"/>
      <c r="AGF445" s="103"/>
      <c r="AGG445" s="101"/>
      <c r="AGH445" s="102"/>
      <c r="AGI445" s="99"/>
      <c r="AGJ445" s="99"/>
      <c r="AGK445" s="99"/>
      <c r="AGL445" s="103"/>
      <c r="AGM445" s="101"/>
      <c r="AGN445" s="102"/>
      <c r="AGO445" s="99"/>
      <c r="AGP445" s="99"/>
      <c r="AGQ445" s="99"/>
      <c r="AGR445" s="103"/>
      <c r="AGS445" s="101"/>
      <c r="AGT445" s="102"/>
      <c r="AGU445" s="99"/>
      <c r="AGV445" s="99"/>
      <c r="AGW445" s="99"/>
      <c r="AGX445" s="103"/>
      <c r="AGY445" s="101"/>
      <c r="AGZ445" s="102"/>
      <c r="AHA445" s="99"/>
      <c r="AHB445" s="99"/>
      <c r="AHC445" s="99"/>
      <c r="AHD445" s="103"/>
      <c r="AHE445" s="101"/>
      <c r="AHF445" s="102"/>
      <c r="AHG445" s="99"/>
      <c r="AHH445" s="99"/>
      <c r="AHI445" s="99"/>
      <c r="AHJ445" s="103"/>
      <c r="AHK445" s="101"/>
      <c r="AHL445" s="102"/>
      <c r="AHM445" s="99"/>
      <c r="AHN445" s="99"/>
      <c r="AHO445" s="99"/>
      <c r="AHP445" s="103"/>
      <c r="AHQ445" s="101"/>
      <c r="AHR445" s="102"/>
      <c r="AHS445" s="99"/>
      <c r="AHT445" s="99"/>
      <c r="AHU445" s="99"/>
      <c r="AHV445" s="103"/>
      <c r="AHW445" s="101"/>
      <c r="AHX445" s="102"/>
      <c r="AHY445" s="99"/>
      <c r="AHZ445" s="99"/>
      <c r="AIA445" s="99"/>
      <c r="AIB445" s="103"/>
      <c r="AIC445" s="101"/>
      <c r="AID445" s="102"/>
      <c r="AIE445" s="99"/>
      <c r="AIF445" s="99"/>
      <c r="AIG445" s="99"/>
      <c r="AIH445" s="103"/>
      <c r="AII445" s="101"/>
      <c r="AIJ445" s="102"/>
      <c r="AIK445" s="99"/>
      <c r="AIL445" s="99"/>
      <c r="AIM445" s="99"/>
      <c r="AIN445" s="103"/>
      <c r="AIO445" s="101"/>
      <c r="AIP445" s="102"/>
      <c r="AIQ445" s="99"/>
      <c r="AIR445" s="99"/>
      <c r="AIS445" s="99"/>
      <c r="AIT445" s="103"/>
      <c r="AIU445" s="101"/>
      <c r="AIV445" s="102"/>
      <c r="AIW445" s="99"/>
      <c r="AIX445" s="99"/>
      <c r="AIY445" s="99"/>
      <c r="AIZ445" s="103"/>
      <c r="AJA445" s="101"/>
      <c r="AJB445" s="102"/>
      <c r="AJC445" s="99"/>
      <c r="AJD445" s="99"/>
      <c r="AJE445" s="99"/>
      <c r="AJF445" s="103"/>
      <c r="AJG445" s="101"/>
      <c r="AJH445" s="102"/>
      <c r="AJI445" s="99"/>
      <c r="AJJ445" s="99"/>
      <c r="AJK445" s="99"/>
      <c r="AJL445" s="103"/>
      <c r="AJM445" s="101"/>
      <c r="AJN445" s="102"/>
      <c r="AJO445" s="99"/>
      <c r="AJP445" s="99"/>
      <c r="AJQ445" s="99"/>
      <c r="AJR445" s="103"/>
      <c r="AJS445" s="101"/>
      <c r="AJT445" s="102"/>
      <c r="AJU445" s="99"/>
      <c r="AJV445" s="99"/>
      <c r="AJW445" s="99"/>
      <c r="AJX445" s="103"/>
      <c r="AJY445" s="101"/>
      <c r="AJZ445" s="102"/>
      <c r="AKA445" s="99"/>
      <c r="AKB445" s="99"/>
      <c r="AKC445" s="99"/>
      <c r="AKD445" s="103"/>
      <c r="AKE445" s="101"/>
      <c r="AKF445" s="102"/>
      <c r="AKG445" s="99"/>
      <c r="AKH445" s="99"/>
      <c r="AKI445" s="99"/>
      <c r="AKJ445" s="103"/>
      <c r="AKK445" s="101"/>
      <c r="AKL445" s="102"/>
      <c r="AKM445" s="99"/>
      <c r="AKN445" s="99"/>
      <c r="AKO445" s="99"/>
      <c r="AKP445" s="103"/>
      <c r="AKQ445" s="101"/>
      <c r="AKR445" s="102"/>
      <c r="AKS445" s="99"/>
      <c r="AKT445" s="99"/>
      <c r="AKU445" s="99"/>
      <c r="AKV445" s="103"/>
      <c r="AKW445" s="101"/>
      <c r="AKX445" s="102"/>
      <c r="AKY445" s="99"/>
      <c r="AKZ445" s="99"/>
      <c r="ALA445" s="99"/>
      <c r="ALB445" s="103"/>
      <c r="ALC445" s="101"/>
      <c r="ALD445" s="102"/>
      <c r="ALE445" s="99"/>
      <c r="ALF445" s="99"/>
      <c r="ALG445" s="99"/>
      <c r="ALH445" s="103"/>
      <c r="ALI445" s="101"/>
      <c r="ALJ445" s="102"/>
      <c r="ALK445" s="99"/>
      <c r="ALL445" s="99"/>
      <c r="ALM445" s="99"/>
      <c r="ALN445" s="103"/>
      <c r="ALO445" s="101"/>
      <c r="ALP445" s="102"/>
      <c r="ALQ445" s="99"/>
      <c r="ALR445" s="99"/>
      <c r="ALS445" s="99"/>
      <c r="ALT445" s="103"/>
      <c r="ALU445" s="101"/>
      <c r="ALV445" s="102"/>
      <c r="ALW445" s="99"/>
      <c r="ALX445" s="99"/>
      <c r="ALY445" s="99"/>
      <c r="ALZ445" s="103"/>
      <c r="AMA445" s="101"/>
      <c r="AMB445" s="102"/>
      <c r="AMC445" s="99"/>
      <c r="AMD445" s="99"/>
      <c r="AME445" s="99"/>
      <c r="AMF445" s="103"/>
      <c r="AMG445" s="101"/>
      <c r="AMH445" s="102"/>
      <c r="AMI445" s="99"/>
      <c r="AMJ445" s="99"/>
      <c r="AMK445" s="99"/>
      <c r="AML445" s="103"/>
      <c r="AMM445" s="101"/>
      <c r="AMN445" s="102"/>
      <c r="AMO445" s="99"/>
      <c r="AMP445" s="99"/>
      <c r="AMQ445" s="99"/>
      <c r="AMR445" s="103"/>
      <c r="AMS445" s="101"/>
      <c r="AMT445" s="102"/>
      <c r="AMU445" s="99"/>
      <c r="AMV445" s="99"/>
      <c r="AMW445" s="99"/>
      <c r="AMX445" s="103"/>
      <c r="AMY445" s="101"/>
      <c r="AMZ445" s="102"/>
      <c r="ANA445" s="99"/>
      <c r="ANB445" s="99"/>
      <c r="ANC445" s="99"/>
      <c r="AND445" s="103"/>
      <c r="ANE445" s="101"/>
      <c r="ANF445" s="102"/>
      <c r="ANG445" s="99"/>
      <c r="ANH445" s="99"/>
      <c r="ANI445" s="99"/>
      <c r="ANJ445" s="103"/>
      <c r="ANK445" s="101"/>
      <c r="ANL445" s="102"/>
      <c r="ANM445" s="99"/>
      <c r="ANN445" s="99"/>
      <c r="ANO445" s="99"/>
      <c r="ANP445" s="103"/>
      <c r="ANQ445" s="101"/>
      <c r="ANR445" s="102"/>
      <c r="ANS445" s="99"/>
      <c r="ANT445" s="99"/>
      <c r="ANU445" s="99"/>
      <c r="ANV445" s="103"/>
      <c r="ANW445" s="101"/>
      <c r="ANX445" s="102"/>
      <c r="ANY445" s="99"/>
      <c r="ANZ445" s="99"/>
      <c r="AOA445" s="99"/>
      <c r="AOB445" s="103"/>
      <c r="AOC445" s="101"/>
      <c r="AOD445" s="102"/>
      <c r="AOE445" s="99"/>
      <c r="AOF445" s="99"/>
      <c r="AOG445" s="99"/>
      <c r="AOH445" s="103"/>
      <c r="AOI445" s="101"/>
      <c r="AOJ445" s="102"/>
      <c r="AOK445" s="99"/>
      <c r="AOL445" s="99"/>
      <c r="AOM445" s="99"/>
      <c r="AON445" s="103"/>
      <c r="AOO445" s="101"/>
      <c r="AOP445" s="102"/>
      <c r="AOQ445" s="99"/>
      <c r="AOR445" s="99"/>
      <c r="AOS445" s="99"/>
      <c r="AOT445" s="103"/>
      <c r="AOU445" s="101"/>
      <c r="AOV445" s="102"/>
      <c r="AOW445" s="99"/>
      <c r="AOX445" s="99"/>
      <c r="AOY445" s="99"/>
      <c r="AOZ445" s="103"/>
      <c r="APA445" s="101"/>
      <c r="APB445" s="102"/>
      <c r="APC445" s="99"/>
      <c r="APD445" s="99"/>
      <c r="APE445" s="99"/>
      <c r="APF445" s="103"/>
      <c r="APG445" s="101"/>
      <c r="APH445" s="102"/>
      <c r="API445" s="99"/>
      <c r="APJ445" s="99"/>
      <c r="APK445" s="99"/>
      <c r="APL445" s="103"/>
      <c r="APM445" s="101"/>
      <c r="APN445" s="102"/>
      <c r="APO445" s="99"/>
      <c r="APP445" s="99"/>
      <c r="APQ445" s="99"/>
      <c r="APR445" s="103"/>
      <c r="APS445" s="101"/>
      <c r="APT445" s="102"/>
      <c r="APU445" s="99"/>
      <c r="APV445" s="99"/>
      <c r="APW445" s="99"/>
      <c r="APX445" s="103"/>
      <c r="APY445" s="101"/>
      <c r="APZ445" s="102"/>
      <c r="AQA445" s="99"/>
      <c r="AQB445" s="99"/>
      <c r="AQC445" s="99"/>
      <c r="AQD445" s="103"/>
      <c r="AQE445" s="101"/>
      <c r="AQF445" s="102"/>
      <c r="AQG445" s="99"/>
      <c r="AQH445" s="99"/>
      <c r="AQI445" s="99"/>
      <c r="AQJ445" s="103"/>
      <c r="AQK445" s="101"/>
      <c r="AQL445" s="102"/>
      <c r="AQM445" s="99"/>
      <c r="AQN445" s="99"/>
      <c r="AQO445" s="99"/>
      <c r="AQP445" s="103"/>
      <c r="AQQ445" s="101"/>
      <c r="AQR445" s="102"/>
      <c r="AQS445" s="99"/>
      <c r="AQT445" s="99"/>
      <c r="AQU445" s="99"/>
      <c r="AQV445" s="103"/>
      <c r="AQW445" s="101"/>
      <c r="AQX445" s="102"/>
      <c r="AQY445" s="99"/>
      <c r="AQZ445" s="99"/>
      <c r="ARA445" s="99"/>
      <c r="ARB445" s="103"/>
      <c r="ARC445" s="101"/>
      <c r="ARD445" s="102"/>
      <c r="ARE445" s="99"/>
      <c r="ARF445" s="99"/>
      <c r="ARG445" s="99"/>
      <c r="ARH445" s="103"/>
      <c r="ARI445" s="101"/>
      <c r="ARJ445" s="102"/>
      <c r="ARK445" s="99"/>
      <c r="ARL445" s="99"/>
      <c r="ARM445" s="99"/>
      <c r="ARN445" s="103"/>
      <c r="ARO445" s="101"/>
      <c r="ARP445" s="102"/>
      <c r="ARQ445" s="99"/>
      <c r="ARR445" s="99"/>
      <c r="ARS445" s="99"/>
      <c r="ART445" s="103"/>
      <c r="ARU445" s="101"/>
      <c r="ARV445" s="102"/>
      <c r="ARW445" s="99"/>
      <c r="ARX445" s="99"/>
      <c r="ARY445" s="99"/>
      <c r="ARZ445" s="103"/>
      <c r="ASA445" s="101"/>
      <c r="ASB445" s="102"/>
      <c r="ASC445" s="99"/>
      <c r="ASD445" s="99"/>
      <c r="ASE445" s="99"/>
      <c r="ASF445" s="103"/>
      <c r="ASG445" s="101"/>
      <c r="ASH445" s="102"/>
      <c r="ASI445" s="99"/>
      <c r="ASJ445" s="99"/>
      <c r="ASK445" s="99"/>
      <c r="ASL445" s="103"/>
      <c r="ASM445" s="101"/>
      <c r="ASN445" s="102"/>
      <c r="ASO445" s="99"/>
      <c r="ASP445" s="99"/>
      <c r="ASQ445" s="99"/>
      <c r="ASR445" s="103"/>
      <c r="ASS445" s="101"/>
      <c r="AST445" s="102"/>
      <c r="ASU445" s="99"/>
      <c r="ASV445" s="99"/>
      <c r="ASW445" s="99"/>
      <c r="ASX445" s="103"/>
      <c r="ASY445" s="101"/>
      <c r="ASZ445" s="102"/>
      <c r="ATA445" s="99"/>
      <c r="ATB445" s="99"/>
      <c r="ATC445" s="99"/>
      <c r="ATD445" s="103"/>
      <c r="ATE445" s="101"/>
      <c r="ATF445" s="102"/>
      <c r="ATG445" s="99"/>
      <c r="ATH445" s="99"/>
      <c r="ATI445" s="99"/>
      <c r="ATJ445" s="103"/>
      <c r="ATK445" s="101"/>
      <c r="ATL445" s="102"/>
      <c r="ATM445" s="99"/>
      <c r="ATN445" s="99"/>
      <c r="ATO445" s="99"/>
      <c r="ATP445" s="103"/>
      <c r="ATQ445" s="101"/>
      <c r="ATR445" s="102"/>
      <c r="ATS445" s="99"/>
      <c r="ATT445" s="99"/>
      <c r="ATU445" s="99"/>
      <c r="ATV445" s="103"/>
      <c r="ATW445" s="101"/>
      <c r="ATX445" s="102"/>
      <c r="ATY445" s="99"/>
      <c r="ATZ445" s="99"/>
      <c r="AUA445" s="99"/>
      <c r="AUB445" s="103"/>
      <c r="AUC445" s="101"/>
      <c r="AUD445" s="102"/>
      <c r="AUE445" s="99"/>
      <c r="AUF445" s="99"/>
      <c r="AUG445" s="99"/>
      <c r="AUH445" s="103"/>
      <c r="AUI445" s="101"/>
      <c r="AUJ445" s="102"/>
      <c r="AUK445" s="99"/>
      <c r="AUL445" s="99"/>
      <c r="AUM445" s="99"/>
      <c r="AUN445" s="103"/>
      <c r="AUO445" s="101"/>
      <c r="AUP445" s="102"/>
      <c r="AUQ445" s="99"/>
      <c r="AUR445" s="99"/>
      <c r="AUS445" s="99"/>
      <c r="AUT445" s="103"/>
      <c r="AUU445" s="101"/>
      <c r="AUV445" s="102"/>
      <c r="AUW445" s="99"/>
      <c r="AUX445" s="99"/>
      <c r="AUY445" s="99"/>
      <c r="AUZ445" s="103"/>
      <c r="AVA445" s="101"/>
      <c r="AVB445" s="102"/>
      <c r="AVC445" s="99"/>
      <c r="AVD445" s="99"/>
      <c r="AVE445" s="99"/>
      <c r="AVF445" s="103"/>
      <c r="AVG445" s="101"/>
      <c r="AVH445" s="102"/>
      <c r="AVI445" s="99"/>
      <c r="AVJ445" s="99"/>
      <c r="AVK445" s="99"/>
      <c r="AVL445" s="103"/>
      <c r="AVM445" s="101"/>
      <c r="AVN445" s="102"/>
      <c r="AVO445" s="99"/>
      <c r="AVP445" s="99"/>
      <c r="AVQ445" s="99"/>
      <c r="AVR445" s="103"/>
      <c r="AVS445" s="101"/>
      <c r="AVT445" s="102"/>
      <c r="AVU445" s="99"/>
      <c r="AVV445" s="99"/>
      <c r="AVW445" s="99"/>
      <c r="AVX445" s="103"/>
      <c r="AVY445" s="101"/>
      <c r="AVZ445" s="102"/>
      <c r="AWA445" s="99"/>
      <c r="AWB445" s="99"/>
      <c r="AWC445" s="99"/>
      <c r="AWD445" s="103"/>
      <c r="AWE445" s="101"/>
      <c r="AWF445" s="102"/>
      <c r="AWG445" s="99"/>
      <c r="AWH445" s="99"/>
      <c r="AWI445" s="99"/>
      <c r="AWJ445" s="103"/>
      <c r="AWK445" s="101"/>
      <c r="AWL445" s="102"/>
      <c r="AWM445" s="99"/>
      <c r="AWN445" s="99"/>
      <c r="AWO445" s="99"/>
      <c r="AWP445" s="103"/>
      <c r="AWQ445" s="101"/>
      <c r="AWR445" s="102"/>
      <c r="AWS445" s="99"/>
      <c r="AWT445" s="99"/>
      <c r="AWU445" s="99"/>
      <c r="AWV445" s="103"/>
      <c r="AWW445" s="101"/>
      <c r="AWX445" s="102"/>
      <c r="AWY445" s="99"/>
      <c r="AWZ445" s="99"/>
      <c r="AXA445" s="99"/>
      <c r="AXB445" s="103"/>
      <c r="AXC445" s="101"/>
      <c r="AXD445" s="102"/>
      <c r="AXE445" s="99"/>
      <c r="AXF445" s="99"/>
      <c r="AXG445" s="99"/>
      <c r="AXH445" s="103"/>
      <c r="AXI445" s="101"/>
      <c r="AXJ445" s="102"/>
      <c r="AXK445" s="99"/>
      <c r="AXL445" s="99"/>
      <c r="AXM445" s="99"/>
      <c r="AXN445" s="103"/>
      <c r="AXO445" s="101"/>
      <c r="AXP445" s="102"/>
      <c r="AXQ445" s="99"/>
      <c r="AXR445" s="99"/>
      <c r="AXS445" s="99"/>
      <c r="AXT445" s="103"/>
      <c r="AXU445" s="101"/>
      <c r="AXV445" s="102"/>
      <c r="AXW445" s="99"/>
      <c r="AXX445" s="99"/>
      <c r="AXY445" s="99"/>
      <c r="AXZ445" s="103"/>
      <c r="AYA445" s="101"/>
      <c r="AYB445" s="102"/>
      <c r="AYC445" s="99"/>
      <c r="AYD445" s="99"/>
      <c r="AYE445" s="99"/>
      <c r="AYF445" s="103"/>
      <c r="AYG445" s="101"/>
      <c r="AYH445" s="102"/>
      <c r="AYI445" s="99"/>
      <c r="AYJ445" s="99"/>
      <c r="AYK445" s="99"/>
      <c r="AYL445" s="103"/>
      <c r="AYM445" s="101"/>
      <c r="AYN445" s="102"/>
      <c r="AYO445" s="99"/>
      <c r="AYP445" s="99"/>
      <c r="AYQ445" s="99"/>
      <c r="AYR445" s="103"/>
      <c r="AYS445" s="101"/>
      <c r="AYT445" s="102"/>
      <c r="AYU445" s="99"/>
      <c r="AYV445" s="99"/>
      <c r="AYW445" s="99"/>
      <c r="AYX445" s="103"/>
      <c r="AYY445" s="101"/>
      <c r="AYZ445" s="102"/>
      <c r="AZA445" s="99"/>
      <c r="AZB445" s="99"/>
      <c r="AZC445" s="99"/>
      <c r="AZD445" s="103"/>
      <c r="AZE445" s="101"/>
      <c r="AZF445" s="102"/>
      <c r="AZG445" s="99"/>
      <c r="AZH445" s="99"/>
      <c r="AZI445" s="99"/>
      <c r="AZJ445" s="103"/>
      <c r="AZK445" s="101"/>
      <c r="AZL445" s="102"/>
      <c r="AZM445" s="99"/>
      <c r="AZN445" s="99"/>
      <c r="AZO445" s="99"/>
      <c r="AZP445" s="103"/>
      <c r="AZQ445" s="101"/>
      <c r="AZR445" s="102"/>
      <c r="AZS445" s="99"/>
      <c r="AZT445" s="99"/>
      <c r="AZU445" s="99"/>
      <c r="AZV445" s="103"/>
      <c r="AZW445" s="101"/>
      <c r="AZX445" s="102"/>
      <c r="AZY445" s="99"/>
      <c r="AZZ445" s="99"/>
      <c r="BAA445" s="99"/>
      <c r="BAB445" s="103"/>
      <c r="BAC445" s="101"/>
      <c r="BAD445" s="102"/>
      <c r="BAE445" s="99"/>
      <c r="BAF445" s="99"/>
      <c r="BAG445" s="99"/>
      <c r="BAH445" s="103"/>
      <c r="BAI445" s="101"/>
      <c r="BAJ445" s="102"/>
      <c r="BAK445" s="99"/>
      <c r="BAL445" s="99"/>
      <c r="BAM445" s="99"/>
      <c r="BAN445" s="103"/>
      <c r="BAO445" s="101"/>
      <c r="BAP445" s="102"/>
      <c r="BAQ445" s="99"/>
      <c r="BAR445" s="99"/>
      <c r="BAS445" s="99"/>
      <c r="BAT445" s="103"/>
      <c r="BAU445" s="101"/>
      <c r="BAV445" s="102"/>
      <c r="BAW445" s="99"/>
      <c r="BAX445" s="99"/>
      <c r="BAY445" s="99"/>
      <c r="BAZ445" s="103"/>
      <c r="BBA445" s="101"/>
      <c r="BBB445" s="102"/>
      <c r="BBC445" s="99"/>
      <c r="BBD445" s="99"/>
      <c r="BBE445" s="99"/>
      <c r="BBF445" s="103"/>
      <c r="BBG445" s="101"/>
      <c r="BBH445" s="102"/>
      <c r="BBI445" s="99"/>
      <c r="BBJ445" s="99"/>
      <c r="BBK445" s="99"/>
      <c r="BBL445" s="103"/>
      <c r="BBM445" s="101"/>
      <c r="BBN445" s="102"/>
      <c r="BBO445" s="99"/>
      <c r="BBP445" s="99"/>
      <c r="BBQ445" s="99"/>
      <c r="BBR445" s="103"/>
      <c r="BBS445" s="101"/>
      <c r="BBT445" s="102"/>
      <c r="BBU445" s="99"/>
      <c r="BBV445" s="99"/>
      <c r="BBW445" s="99"/>
      <c r="BBX445" s="103"/>
      <c r="BBY445" s="101"/>
      <c r="BBZ445" s="102"/>
      <c r="BCA445" s="99"/>
      <c r="BCB445" s="99"/>
      <c r="BCC445" s="99"/>
      <c r="BCD445" s="103"/>
      <c r="BCE445" s="101"/>
      <c r="BCF445" s="102"/>
      <c r="BCG445" s="99"/>
      <c r="BCH445" s="99"/>
      <c r="BCI445" s="99"/>
      <c r="BCJ445" s="103"/>
      <c r="BCK445" s="101"/>
      <c r="BCL445" s="102"/>
      <c r="BCM445" s="99"/>
      <c r="BCN445" s="99"/>
      <c r="BCO445" s="99"/>
      <c r="BCP445" s="103"/>
      <c r="BCQ445" s="101"/>
      <c r="BCR445" s="102"/>
      <c r="BCS445" s="99"/>
      <c r="BCT445" s="99"/>
      <c r="BCU445" s="99"/>
      <c r="BCV445" s="103"/>
      <c r="BCW445" s="101"/>
      <c r="BCX445" s="102"/>
      <c r="BCY445" s="99"/>
      <c r="BCZ445" s="99"/>
      <c r="BDA445" s="99"/>
      <c r="BDB445" s="103"/>
      <c r="BDC445" s="101"/>
      <c r="BDD445" s="102"/>
      <c r="BDE445" s="99"/>
      <c r="BDF445" s="99"/>
      <c r="BDG445" s="99"/>
      <c r="BDH445" s="103"/>
      <c r="BDI445" s="101"/>
      <c r="BDJ445" s="102"/>
      <c r="BDK445" s="99"/>
      <c r="BDL445" s="99"/>
      <c r="BDM445" s="99"/>
      <c r="BDN445" s="103"/>
      <c r="BDO445" s="101"/>
      <c r="BDP445" s="102"/>
      <c r="BDQ445" s="99"/>
      <c r="BDR445" s="99"/>
      <c r="BDS445" s="99"/>
      <c r="BDT445" s="103"/>
      <c r="BDU445" s="101"/>
      <c r="BDV445" s="102"/>
      <c r="BDW445" s="99"/>
      <c r="BDX445" s="99"/>
      <c r="BDY445" s="99"/>
      <c r="BDZ445" s="103"/>
      <c r="BEA445" s="101"/>
      <c r="BEB445" s="102"/>
      <c r="BEC445" s="99"/>
      <c r="BED445" s="99"/>
      <c r="BEE445" s="99"/>
      <c r="BEF445" s="103"/>
      <c r="BEG445" s="101"/>
      <c r="BEH445" s="102"/>
      <c r="BEI445" s="99"/>
      <c r="BEJ445" s="99"/>
      <c r="BEK445" s="99"/>
      <c r="BEL445" s="103"/>
      <c r="BEM445" s="101"/>
      <c r="BEN445" s="102"/>
      <c r="BEO445" s="99"/>
      <c r="BEP445" s="99"/>
      <c r="BEQ445" s="99"/>
      <c r="BER445" s="103"/>
      <c r="BES445" s="101"/>
      <c r="BET445" s="102"/>
      <c r="BEU445" s="99"/>
      <c r="BEV445" s="99"/>
      <c r="BEW445" s="99"/>
      <c r="BEX445" s="103"/>
      <c r="BEY445" s="101"/>
      <c r="BEZ445" s="102"/>
      <c r="BFA445" s="99"/>
      <c r="BFB445" s="99"/>
      <c r="BFC445" s="99"/>
      <c r="BFD445" s="103"/>
      <c r="BFE445" s="101"/>
      <c r="BFF445" s="102"/>
      <c r="BFG445" s="99"/>
      <c r="BFH445" s="99"/>
      <c r="BFI445" s="99"/>
      <c r="BFJ445" s="103"/>
      <c r="BFK445" s="101"/>
      <c r="BFL445" s="102"/>
      <c r="BFM445" s="99"/>
      <c r="BFN445" s="99"/>
      <c r="BFO445" s="99"/>
      <c r="BFP445" s="103"/>
      <c r="BFQ445" s="101"/>
      <c r="BFR445" s="102"/>
      <c r="BFS445" s="99"/>
      <c r="BFT445" s="99"/>
      <c r="BFU445" s="99"/>
      <c r="BFV445" s="103"/>
      <c r="BFW445" s="101"/>
      <c r="BFX445" s="102"/>
      <c r="BFY445" s="99"/>
      <c r="BFZ445" s="99"/>
      <c r="BGA445" s="99"/>
      <c r="BGB445" s="103"/>
      <c r="BGC445" s="101"/>
      <c r="BGD445" s="102"/>
      <c r="BGE445" s="99"/>
      <c r="BGF445" s="99"/>
      <c r="BGG445" s="99"/>
      <c r="BGH445" s="103"/>
      <c r="BGI445" s="101"/>
      <c r="BGJ445" s="102"/>
      <c r="BGK445" s="99"/>
      <c r="BGL445" s="99"/>
      <c r="BGM445" s="99"/>
      <c r="BGN445" s="103"/>
      <c r="BGO445" s="101"/>
      <c r="BGP445" s="102"/>
      <c r="BGQ445" s="99"/>
      <c r="BGR445" s="99"/>
      <c r="BGS445" s="99"/>
      <c r="BGT445" s="103"/>
      <c r="BGU445" s="101"/>
      <c r="BGV445" s="102"/>
      <c r="BGW445" s="99"/>
      <c r="BGX445" s="99"/>
      <c r="BGY445" s="99"/>
      <c r="BGZ445" s="103"/>
      <c r="BHA445" s="101"/>
      <c r="BHB445" s="102"/>
      <c r="BHC445" s="99"/>
      <c r="BHD445" s="99"/>
      <c r="BHE445" s="99"/>
      <c r="BHF445" s="103"/>
      <c r="BHG445" s="101"/>
      <c r="BHH445" s="102"/>
      <c r="BHI445" s="99"/>
      <c r="BHJ445" s="99"/>
      <c r="BHK445" s="99"/>
      <c r="BHL445" s="103"/>
      <c r="BHM445" s="101"/>
      <c r="BHN445" s="102"/>
      <c r="BHO445" s="99"/>
      <c r="BHP445" s="99"/>
      <c r="BHQ445" s="99"/>
      <c r="BHR445" s="103"/>
      <c r="BHS445" s="101"/>
      <c r="BHT445" s="102"/>
      <c r="BHU445" s="99"/>
      <c r="BHV445" s="99"/>
      <c r="BHW445" s="99"/>
      <c r="BHX445" s="103"/>
      <c r="BHY445" s="101"/>
      <c r="BHZ445" s="102"/>
      <c r="BIA445" s="99"/>
      <c r="BIB445" s="99"/>
      <c r="BIC445" s="99"/>
      <c r="BID445" s="103"/>
      <c r="BIE445" s="101"/>
      <c r="BIF445" s="102"/>
      <c r="BIG445" s="99"/>
      <c r="BIH445" s="99"/>
      <c r="BII445" s="99"/>
      <c r="BIJ445" s="103"/>
      <c r="BIK445" s="101"/>
      <c r="BIL445" s="102"/>
      <c r="BIM445" s="99"/>
      <c r="BIN445" s="99"/>
      <c r="BIO445" s="99"/>
      <c r="BIP445" s="103"/>
      <c r="BIQ445" s="101"/>
      <c r="BIR445" s="102"/>
      <c r="BIS445" s="99"/>
      <c r="BIT445" s="99"/>
      <c r="BIU445" s="99"/>
      <c r="BIV445" s="103"/>
      <c r="BIW445" s="101"/>
      <c r="BIX445" s="102"/>
      <c r="BIY445" s="99"/>
      <c r="BIZ445" s="99"/>
      <c r="BJA445" s="99"/>
      <c r="BJB445" s="103"/>
      <c r="BJC445" s="101"/>
      <c r="BJD445" s="102"/>
      <c r="BJE445" s="99"/>
      <c r="BJF445" s="99"/>
      <c r="BJG445" s="99"/>
      <c r="BJH445" s="103"/>
      <c r="BJI445" s="101"/>
      <c r="BJJ445" s="102"/>
      <c r="BJK445" s="99"/>
      <c r="BJL445" s="99"/>
      <c r="BJM445" s="99"/>
      <c r="BJN445" s="103"/>
      <c r="BJO445" s="101"/>
      <c r="BJP445" s="102"/>
      <c r="BJQ445" s="99"/>
      <c r="BJR445" s="99"/>
      <c r="BJS445" s="99"/>
      <c r="BJT445" s="103"/>
      <c r="BJU445" s="101"/>
      <c r="BJV445" s="102"/>
      <c r="BJW445" s="99"/>
      <c r="BJX445" s="99"/>
      <c r="BJY445" s="99"/>
      <c r="BJZ445" s="103"/>
      <c r="BKA445" s="101"/>
      <c r="BKB445" s="102"/>
      <c r="BKC445" s="99"/>
      <c r="BKD445" s="99"/>
      <c r="BKE445" s="99"/>
      <c r="BKF445" s="103"/>
      <c r="BKG445" s="101"/>
      <c r="BKH445" s="102"/>
      <c r="BKI445" s="99"/>
      <c r="BKJ445" s="99"/>
      <c r="BKK445" s="99"/>
      <c r="BKL445" s="103"/>
      <c r="BKM445" s="101"/>
      <c r="BKN445" s="102"/>
      <c r="BKO445" s="99"/>
      <c r="BKP445" s="99"/>
      <c r="BKQ445" s="99"/>
      <c r="BKR445" s="103"/>
      <c r="BKS445" s="101"/>
      <c r="BKT445" s="102"/>
      <c r="BKU445" s="99"/>
      <c r="BKV445" s="99"/>
      <c r="BKW445" s="99"/>
      <c r="BKX445" s="103"/>
      <c r="BKY445" s="101"/>
      <c r="BKZ445" s="102"/>
      <c r="BLA445" s="99"/>
      <c r="BLB445" s="99"/>
      <c r="BLC445" s="99"/>
      <c r="BLD445" s="103"/>
      <c r="BLE445" s="101"/>
      <c r="BLF445" s="102"/>
      <c r="BLG445" s="99"/>
      <c r="BLH445" s="99"/>
      <c r="BLI445" s="99"/>
      <c r="BLJ445" s="103"/>
      <c r="BLK445" s="101"/>
      <c r="BLL445" s="102"/>
      <c r="BLM445" s="99"/>
      <c r="BLN445" s="99"/>
      <c r="BLO445" s="99"/>
      <c r="BLP445" s="103"/>
      <c r="BLQ445" s="101"/>
      <c r="BLR445" s="102"/>
      <c r="BLS445" s="99"/>
      <c r="BLT445" s="99"/>
      <c r="BLU445" s="99"/>
      <c r="BLV445" s="103"/>
      <c r="BLW445" s="101"/>
      <c r="BLX445" s="102"/>
      <c r="BLY445" s="99"/>
      <c r="BLZ445" s="99"/>
      <c r="BMA445" s="99"/>
      <c r="BMB445" s="103"/>
      <c r="BMC445" s="101"/>
      <c r="BMD445" s="102"/>
      <c r="BME445" s="99"/>
      <c r="BMF445" s="99"/>
      <c r="BMG445" s="99"/>
      <c r="BMH445" s="103"/>
      <c r="BMI445" s="101"/>
      <c r="BMJ445" s="102"/>
      <c r="BMK445" s="99"/>
      <c r="BML445" s="99"/>
      <c r="BMM445" s="99"/>
      <c r="BMN445" s="103"/>
      <c r="BMO445" s="101"/>
      <c r="BMP445" s="102"/>
      <c r="BMQ445" s="99"/>
      <c r="BMR445" s="99"/>
      <c r="BMS445" s="99"/>
      <c r="BMT445" s="103"/>
      <c r="BMU445" s="101"/>
      <c r="BMV445" s="102"/>
      <c r="BMW445" s="99"/>
      <c r="BMX445" s="99"/>
      <c r="BMY445" s="99"/>
      <c r="BMZ445" s="103"/>
      <c r="BNA445" s="101"/>
      <c r="BNB445" s="102"/>
      <c r="BNC445" s="99"/>
      <c r="BND445" s="99"/>
      <c r="BNE445" s="99"/>
      <c r="BNF445" s="103"/>
      <c r="BNG445" s="101"/>
      <c r="BNH445" s="102"/>
      <c r="BNI445" s="99"/>
      <c r="BNJ445" s="99"/>
      <c r="BNK445" s="99"/>
      <c r="BNL445" s="103"/>
      <c r="BNM445" s="101"/>
      <c r="BNN445" s="102"/>
      <c r="BNO445" s="99"/>
      <c r="BNP445" s="99"/>
      <c r="BNQ445" s="99"/>
      <c r="BNR445" s="103"/>
      <c r="BNS445" s="101"/>
      <c r="BNT445" s="102"/>
      <c r="BNU445" s="99"/>
      <c r="BNV445" s="99"/>
      <c r="BNW445" s="99"/>
      <c r="BNX445" s="103"/>
      <c r="BNY445" s="101"/>
      <c r="BNZ445" s="102"/>
      <c r="BOA445" s="99"/>
      <c r="BOB445" s="99"/>
      <c r="BOC445" s="99"/>
      <c r="BOD445" s="103"/>
      <c r="BOE445" s="101"/>
      <c r="BOF445" s="102"/>
      <c r="BOG445" s="99"/>
      <c r="BOH445" s="99"/>
      <c r="BOI445" s="99"/>
      <c r="BOJ445" s="103"/>
      <c r="BOK445" s="101"/>
      <c r="BOL445" s="102"/>
      <c r="BOM445" s="99"/>
      <c r="BON445" s="99"/>
      <c r="BOO445" s="99"/>
      <c r="BOP445" s="103"/>
      <c r="BOQ445" s="101"/>
      <c r="BOR445" s="102"/>
      <c r="BOS445" s="99"/>
      <c r="BOT445" s="99"/>
      <c r="BOU445" s="99"/>
      <c r="BOV445" s="103"/>
      <c r="BOW445" s="101"/>
      <c r="BOX445" s="102"/>
      <c r="BOY445" s="99"/>
      <c r="BOZ445" s="99"/>
      <c r="BPA445" s="99"/>
      <c r="BPB445" s="103"/>
      <c r="BPC445" s="101"/>
      <c r="BPD445" s="102"/>
      <c r="BPE445" s="99"/>
      <c r="BPF445" s="99"/>
      <c r="BPG445" s="99"/>
      <c r="BPH445" s="103"/>
      <c r="BPI445" s="101"/>
      <c r="BPJ445" s="102"/>
      <c r="BPK445" s="99"/>
      <c r="BPL445" s="99"/>
      <c r="BPM445" s="99"/>
      <c r="BPN445" s="103"/>
      <c r="BPO445" s="101"/>
      <c r="BPP445" s="102"/>
      <c r="BPQ445" s="99"/>
      <c r="BPR445" s="99"/>
      <c r="BPS445" s="99"/>
      <c r="BPT445" s="103"/>
      <c r="BPU445" s="101"/>
      <c r="BPV445" s="102"/>
      <c r="BPW445" s="99"/>
      <c r="BPX445" s="99"/>
      <c r="BPY445" s="99"/>
      <c r="BPZ445" s="103"/>
      <c r="BQA445" s="101"/>
      <c r="BQB445" s="102"/>
      <c r="BQC445" s="99"/>
      <c r="BQD445" s="99"/>
      <c r="BQE445" s="99"/>
      <c r="BQF445" s="103"/>
      <c r="BQG445" s="101"/>
      <c r="BQH445" s="102"/>
      <c r="BQI445" s="99"/>
      <c r="BQJ445" s="99"/>
      <c r="BQK445" s="99"/>
      <c r="BQL445" s="103"/>
      <c r="BQM445" s="101"/>
      <c r="BQN445" s="102"/>
      <c r="BQO445" s="99"/>
      <c r="BQP445" s="99"/>
      <c r="BQQ445" s="99"/>
      <c r="BQR445" s="103"/>
      <c r="BQS445" s="101"/>
      <c r="BQT445" s="102"/>
      <c r="BQU445" s="99"/>
      <c r="BQV445" s="99"/>
      <c r="BQW445" s="99"/>
      <c r="BQX445" s="103"/>
      <c r="BQY445" s="101"/>
      <c r="BQZ445" s="102"/>
      <c r="BRA445" s="99"/>
      <c r="BRB445" s="99"/>
      <c r="BRC445" s="99"/>
      <c r="BRD445" s="103"/>
      <c r="BRE445" s="101"/>
      <c r="BRF445" s="102"/>
      <c r="BRG445" s="99"/>
      <c r="BRH445" s="99"/>
      <c r="BRI445" s="99"/>
      <c r="BRJ445" s="103"/>
      <c r="BRK445" s="101"/>
      <c r="BRL445" s="102"/>
      <c r="BRM445" s="99"/>
      <c r="BRN445" s="99"/>
      <c r="BRO445" s="99"/>
      <c r="BRP445" s="103"/>
      <c r="BRQ445" s="101"/>
      <c r="BRR445" s="102"/>
      <c r="BRS445" s="99"/>
      <c r="BRT445" s="99"/>
      <c r="BRU445" s="99"/>
      <c r="BRV445" s="103"/>
      <c r="BRW445" s="101"/>
      <c r="BRX445" s="102"/>
      <c r="BRY445" s="99"/>
      <c r="BRZ445" s="99"/>
      <c r="BSA445" s="99"/>
      <c r="BSB445" s="103"/>
      <c r="BSC445" s="101"/>
      <c r="BSD445" s="102"/>
      <c r="BSE445" s="99"/>
      <c r="BSF445" s="99"/>
      <c r="BSG445" s="99"/>
      <c r="BSH445" s="103"/>
      <c r="BSI445" s="101"/>
      <c r="BSJ445" s="102"/>
      <c r="BSK445" s="99"/>
      <c r="BSL445" s="99"/>
      <c r="BSM445" s="99"/>
      <c r="BSN445" s="103"/>
      <c r="BSO445" s="101"/>
      <c r="BSP445" s="102"/>
      <c r="BSQ445" s="99"/>
      <c r="BSR445" s="99"/>
      <c r="BSS445" s="99"/>
      <c r="BST445" s="103"/>
      <c r="BSU445" s="101"/>
      <c r="BSV445" s="102"/>
      <c r="BSW445" s="99"/>
      <c r="BSX445" s="99"/>
      <c r="BSY445" s="99"/>
      <c r="BSZ445" s="103"/>
      <c r="BTA445" s="101"/>
      <c r="BTB445" s="102"/>
      <c r="BTC445" s="99"/>
      <c r="BTD445" s="99"/>
      <c r="BTE445" s="99"/>
      <c r="BTF445" s="103"/>
      <c r="BTG445" s="101"/>
      <c r="BTH445" s="102"/>
      <c r="BTI445" s="99"/>
      <c r="BTJ445" s="99"/>
      <c r="BTK445" s="99"/>
      <c r="BTL445" s="103"/>
      <c r="BTM445" s="101"/>
      <c r="BTN445" s="102"/>
      <c r="BTO445" s="99"/>
      <c r="BTP445" s="99"/>
      <c r="BTQ445" s="99"/>
      <c r="BTR445" s="103"/>
      <c r="BTS445" s="101"/>
      <c r="BTT445" s="102"/>
      <c r="BTU445" s="99"/>
      <c r="BTV445" s="99"/>
      <c r="BTW445" s="99"/>
      <c r="BTX445" s="103"/>
      <c r="BTY445" s="101"/>
      <c r="BTZ445" s="102"/>
      <c r="BUA445" s="99"/>
      <c r="BUB445" s="99"/>
      <c r="BUC445" s="99"/>
      <c r="BUD445" s="103"/>
      <c r="BUE445" s="101"/>
      <c r="BUF445" s="102"/>
      <c r="BUG445" s="99"/>
      <c r="BUH445" s="99"/>
      <c r="BUI445" s="99"/>
      <c r="BUJ445" s="103"/>
      <c r="BUK445" s="101"/>
      <c r="BUL445" s="102"/>
      <c r="BUM445" s="99"/>
      <c r="BUN445" s="99"/>
      <c r="BUO445" s="99"/>
      <c r="BUP445" s="103"/>
      <c r="BUQ445" s="101"/>
      <c r="BUR445" s="102"/>
      <c r="BUS445" s="99"/>
      <c r="BUT445" s="99"/>
      <c r="BUU445" s="99"/>
      <c r="BUV445" s="103"/>
      <c r="BUW445" s="101"/>
      <c r="BUX445" s="102"/>
      <c r="BUY445" s="99"/>
      <c r="BUZ445" s="99"/>
      <c r="BVA445" s="99"/>
      <c r="BVB445" s="103"/>
      <c r="BVC445" s="101"/>
      <c r="BVD445" s="102"/>
      <c r="BVE445" s="99"/>
      <c r="BVF445" s="99"/>
      <c r="BVG445" s="99"/>
      <c r="BVH445" s="103"/>
      <c r="BVI445" s="101"/>
      <c r="BVJ445" s="102"/>
      <c r="BVK445" s="99"/>
      <c r="BVL445" s="99"/>
      <c r="BVM445" s="99"/>
      <c r="BVN445" s="103"/>
      <c r="BVO445" s="101"/>
      <c r="BVP445" s="102"/>
      <c r="BVQ445" s="99"/>
      <c r="BVR445" s="99"/>
      <c r="BVS445" s="99"/>
      <c r="BVT445" s="103"/>
      <c r="BVU445" s="101"/>
      <c r="BVV445" s="102"/>
      <c r="BVW445" s="99"/>
      <c r="BVX445" s="99"/>
      <c r="BVY445" s="99"/>
      <c r="BVZ445" s="103"/>
      <c r="BWA445" s="101"/>
      <c r="BWB445" s="102"/>
      <c r="BWC445" s="99"/>
      <c r="BWD445" s="99"/>
      <c r="BWE445" s="99"/>
      <c r="BWF445" s="103"/>
      <c r="BWG445" s="101"/>
      <c r="BWH445" s="102"/>
      <c r="BWI445" s="99"/>
      <c r="BWJ445" s="99"/>
      <c r="BWK445" s="99"/>
      <c r="BWL445" s="103"/>
      <c r="BWM445" s="101"/>
      <c r="BWN445" s="102"/>
      <c r="BWO445" s="99"/>
      <c r="BWP445" s="99"/>
      <c r="BWQ445" s="99"/>
      <c r="BWR445" s="103"/>
      <c r="BWS445" s="101"/>
      <c r="BWT445" s="102"/>
      <c r="BWU445" s="99"/>
      <c r="BWV445" s="99"/>
      <c r="BWW445" s="99"/>
      <c r="BWX445" s="103"/>
      <c r="BWY445" s="101"/>
      <c r="BWZ445" s="102"/>
      <c r="BXA445" s="99"/>
      <c r="BXB445" s="99"/>
      <c r="BXC445" s="99"/>
      <c r="BXD445" s="103"/>
      <c r="BXE445" s="101"/>
      <c r="BXF445" s="102"/>
      <c r="BXG445" s="99"/>
      <c r="BXH445" s="99"/>
      <c r="BXI445" s="99"/>
      <c r="BXJ445" s="103"/>
      <c r="BXK445" s="101"/>
      <c r="BXL445" s="102"/>
      <c r="BXM445" s="99"/>
      <c r="BXN445" s="99"/>
      <c r="BXO445" s="99"/>
      <c r="BXP445" s="103"/>
      <c r="BXQ445" s="101"/>
      <c r="BXR445" s="102"/>
      <c r="BXS445" s="99"/>
      <c r="BXT445" s="99"/>
      <c r="BXU445" s="99"/>
      <c r="BXV445" s="103"/>
      <c r="BXW445" s="101"/>
      <c r="BXX445" s="102"/>
      <c r="BXY445" s="99"/>
      <c r="BXZ445" s="99"/>
      <c r="BYA445" s="99"/>
      <c r="BYB445" s="103"/>
      <c r="BYC445" s="101"/>
      <c r="BYD445" s="102"/>
      <c r="BYE445" s="99"/>
      <c r="BYF445" s="99"/>
      <c r="BYG445" s="99"/>
      <c r="BYH445" s="103"/>
      <c r="BYI445" s="101"/>
      <c r="BYJ445" s="102"/>
      <c r="BYK445" s="99"/>
      <c r="BYL445" s="99"/>
      <c r="BYM445" s="99"/>
      <c r="BYN445" s="103"/>
      <c r="BYO445" s="101"/>
      <c r="BYP445" s="102"/>
      <c r="BYQ445" s="99"/>
      <c r="BYR445" s="99"/>
      <c r="BYS445" s="99"/>
      <c r="BYT445" s="103"/>
      <c r="BYU445" s="101"/>
      <c r="BYV445" s="102"/>
      <c r="BYW445" s="99"/>
      <c r="BYX445" s="99"/>
      <c r="BYY445" s="99"/>
      <c r="BYZ445" s="103"/>
      <c r="BZA445" s="101"/>
      <c r="BZB445" s="102"/>
      <c r="BZC445" s="99"/>
      <c r="BZD445" s="99"/>
      <c r="BZE445" s="99"/>
      <c r="BZF445" s="103"/>
      <c r="BZG445" s="101"/>
      <c r="BZH445" s="102"/>
      <c r="BZI445" s="99"/>
      <c r="BZJ445" s="99"/>
      <c r="BZK445" s="99"/>
      <c r="BZL445" s="103"/>
      <c r="BZM445" s="101"/>
      <c r="BZN445" s="102"/>
      <c r="BZO445" s="99"/>
      <c r="BZP445" s="99"/>
      <c r="BZQ445" s="99"/>
      <c r="BZR445" s="103"/>
      <c r="BZS445" s="101"/>
      <c r="BZT445" s="102"/>
      <c r="BZU445" s="99"/>
      <c r="BZV445" s="99"/>
      <c r="BZW445" s="99"/>
      <c r="BZX445" s="103"/>
      <c r="BZY445" s="101"/>
      <c r="BZZ445" s="102"/>
      <c r="CAA445" s="99"/>
      <c r="CAB445" s="99"/>
      <c r="CAC445" s="99"/>
      <c r="CAD445" s="103"/>
      <c r="CAE445" s="101"/>
      <c r="CAF445" s="102"/>
      <c r="CAG445" s="99"/>
      <c r="CAH445" s="99"/>
      <c r="CAI445" s="99"/>
      <c r="CAJ445" s="103"/>
      <c r="CAK445" s="101"/>
      <c r="CAL445" s="102"/>
      <c r="CAM445" s="99"/>
      <c r="CAN445" s="99"/>
      <c r="CAO445" s="99"/>
      <c r="CAP445" s="103"/>
      <c r="CAQ445" s="101"/>
      <c r="CAR445" s="102"/>
      <c r="CAS445" s="99"/>
      <c r="CAT445" s="99"/>
      <c r="CAU445" s="99"/>
      <c r="CAV445" s="103"/>
      <c r="CAW445" s="101"/>
      <c r="CAX445" s="102"/>
      <c r="CAY445" s="99"/>
      <c r="CAZ445" s="99"/>
      <c r="CBA445" s="99"/>
      <c r="CBB445" s="103"/>
      <c r="CBC445" s="101"/>
      <c r="CBD445" s="102"/>
      <c r="CBE445" s="99"/>
      <c r="CBF445" s="99"/>
      <c r="CBG445" s="99"/>
      <c r="CBH445" s="103"/>
      <c r="CBI445" s="101"/>
      <c r="CBJ445" s="102"/>
      <c r="CBK445" s="99"/>
      <c r="CBL445" s="99"/>
      <c r="CBM445" s="99"/>
      <c r="CBN445" s="103"/>
      <c r="CBO445" s="101"/>
      <c r="CBP445" s="102"/>
      <c r="CBQ445" s="99"/>
      <c r="CBR445" s="99"/>
      <c r="CBS445" s="99"/>
      <c r="CBT445" s="103"/>
      <c r="CBU445" s="101"/>
      <c r="CBV445" s="102"/>
      <c r="CBW445" s="99"/>
      <c r="CBX445" s="99"/>
      <c r="CBY445" s="99"/>
      <c r="CBZ445" s="103"/>
      <c r="CCA445" s="101"/>
      <c r="CCB445" s="102"/>
      <c r="CCC445" s="99"/>
      <c r="CCD445" s="99"/>
      <c r="CCE445" s="99"/>
      <c r="CCF445" s="103"/>
      <c r="CCG445" s="101"/>
      <c r="CCH445" s="102"/>
      <c r="CCI445" s="99"/>
      <c r="CCJ445" s="99"/>
      <c r="CCK445" s="99"/>
      <c r="CCL445" s="103"/>
      <c r="CCM445" s="101"/>
      <c r="CCN445" s="102"/>
      <c r="CCO445" s="99"/>
      <c r="CCP445" s="99"/>
      <c r="CCQ445" s="99"/>
      <c r="CCR445" s="103"/>
      <c r="CCS445" s="101"/>
      <c r="CCT445" s="102"/>
      <c r="CCU445" s="99"/>
      <c r="CCV445" s="99"/>
      <c r="CCW445" s="99"/>
      <c r="CCX445" s="103"/>
      <c r="CCY445" s="101"/>
      <c r="CCZ445" s="102"/>
      <c r="CDA445" s="99"/>
      <c r="CDB445" s="99"/>
      <c r="CDC445" s="99"/>
      <c r="CDD445" s="103"/>
      <c r="CDE445" s="101"/>
      <c r="CDF445" s="102"/>
      <c r="CDG445" s="99"/>
      <c r="CDH445" s="99"/>
      <c r="CDI445" s="99"/>
      <c r="CDJ445" s="103"/>
      <c r="CDK445" s="101"/>
      <c r="CDL445" s="102"/>
      <c r="CDM445" s="99"/>
      <c r="CDN445" s="99"/>
      <c r="CDO445" s="99"/>
      <c r="CDP445" s="103"/>
      <c r="CDQ445" s="101"/>
      <c r="CDR445" s="102"/>
      <c r="CDS445" s="99"/>
      <c r="CDT445" s="99"/>
      <c r="CDU445" s="99"/>
      <c r="CDV445" s="103"/>
      <c r="CDW445" s="101"/>
      <c r="CDX445" s="102"/>
      <c r="CDY445" s="99"/>
      <c r="CDZ445" s="99"/>
      <c r="CEA445" s="99"/>
      <c r="CEB445" s="103"/>
      <c r="CEC445" s="101"/>
      <c r="CED445" s="102"/>
      <c r="CEE445" s="99"/>
      <c r="CEF445" s="99"/>
      <c r="CEG445" s="99"/>
      <c r="CEH445" s="103"/>
      <c r="CEI445" s="101"/>
      <c r="CEJ445" s="102"/>
      <c r="CEK445" s="99"/>
      <c r="CEL445" s="99"/>
      <c r="CEM445" s="99"/>
      <c r="CEN445" s="103"/>
      <c r="CEO445" s="101"/>
      <c r="CEP445" s="102"/>
      <c r="CEQ445" s="99"/>
      <c r="CER445" s="99"/>
      <c r="CES445" s="99"/>
      <c r="CET445" s="103"/>
      <c r="CEU445" s="101"/>
      <c r="CEV445" s="102"/>
      <c r="CEW445" s="99"/>
      <c r="CEX445" s="99"/>
      <c r="CEY445" s="99"/>
      <c r="CEZ445" s="103"/>
      <c r="CFA445" s="101"/>
      <c r="CFB445" s="102"/>
      <c r="CFC445" s="99"/>
      <c r="CFD445" s="99"/>
      <c r="CFE445" s="99"/>
      <c r="CFF445" s="103"/>
      <c r="CFG445" s="101"/>
      <c r="CFH445" s="102"/>
      <c r="CFI445" s="99"/>
      <c r="CFJ445" s="99"/>
      <c r="CFK445" s="99"/>
      <c r="CFL445" s="103"/>
      <c r="CFM445" s="101"/>
      <c r="CFN445" s="102"/>
      <c r="CFO445" s="99"/>
      <c r="CFP445" s="99"/>
      <c r="CFQ445" s="99"/>
      <c r="CFR445" s="103"/>
      <c r="CFS445" s="101"/>
      <c r="CFT445" s="102"/>
      <c r="CFU445" s="99"/>
      <c r="CFV445" s="99"/>
      <c r="CFW445" s="99"/>
      <c r="CFX445" s="103"/>
      <c r="CFY445" s="101"/>
      <c r="CFZ445" s="102"/>
      <c r="CGA445" s="99"/>
      <c r="CGB445" s="99"/>
      <c r="CGC445" s="99"/>
      <c r="CGD445" s="103"/>
      <c r="CGE445" s="101"/>
      <c r="CGF445" s="102"/>
      <c r="CGG445" s="99"/>
      <c r="CGH445" s="99"/>
      <c r="CGI445" s="99"/>
      <c r="CGJ445" s="103"/>
      <c r="CGK445" s="101"/>
      <c r="CGL445" s="102"/>
      <c r="CGM445" s="99"/>
      <c r="CGN445" s="99"/>
      <c r="CGO445" s="99"/>
      <c r="CGP445" s="103"/>
      <c r="CGQ445" s="101"/>
      <c r="CGR445" s="102"/>
      <c r="CGS445" s="99"/>
      <c r="CGT445" s="99"/>
      <c r="CGU445" s="99"/>
      <c r="CGV445" s="103"/>
      <c r="CGW445" s="101"/>
      <c r="CGX445" s="102"/>
      <c r="CGY445" s="99"/>
      <c r="CGZ445" s="99"/>
      <c r="CHA445" s="99"/>
      <c r="CHB445" s="103"/>
      <c r="CHC445" s="101"/>
      <c r="CHD445" s="102"/>
      <c r="CHE445" s="99"/>
      <c r="CHF445" s="99"/>
      <c r="CHG445" s="99"/>
      <c r="CHH445" s="103"/>
      <c r="CHI445" s="101"/>
      <c r="CHJ445" s="102"/>
      <c r="CHK445" s="99"/>
      <c r="CHL445" s="99"/>
      <c r="CHM445" s="99"/>
      <c r="CHN445" s="103"/>
      <c r="CHO445" s="101"/>
      <c r="CHP445" s="102"/>
      <c r="CHQ445" s="99"/>
      <c r="CHR445" s="99"/>
      <c r="CHS445" s="99"/>
      <c r="CHT445" s="103"/>
      <c r="CHU445" s="101"/>
      <c r="CHV445" s="102"/>
      <c r="CHW445" s="99"/>
      <c r="CHX445" s="99"/>
      <c r="CHY445" s="99"/>
      <c r="CHZ445" s="103"/>
      <c r="CIA445" s="101"/>
      <c r="CIB445" s="102"/>
      <c r="CIC445" s="99"/>
      <c r="CID445" s="99"/>
      <c r="CIE445" s="99"/>
      <c r="CIF445" s="103"/>
      <c r="CIG445" s="101"/>
      <c r="CIH445" s="102"/>
      <c r="CII445" s="99"/>
      <c r="CIJ445" s="99"/>
      <c r="CIK445" s="99"/>
      <c r="CIL445" s="103"/>
      <c r="CIM445" s="101"/>
      <c r="CIN445" s="102"/>
      <c r="CIO445" s="99"/>
      <c r="CIP445" s="99"/>
      <c r="CIQ445" s="99"/>
      <c r="CIR445" s="103"/>
      <c r="CIS445" s="101"/>
      <c r="CIT445" s="102"/>
      <c r="CIU445" s="99"/>
      <c r="CIV445" s="99"/>
      <c r="CIW445" s="99"/>
      <c r="CIX445" s="103"/>
      <c r="CIY445" s="101"/>
      <c r="CIZ445" s="102"/>
      <c r="CJA445" s="99"/>
      <c r="CJB445" s="99"/>
      <c r="CJC445" s="99"/>
      <c r="CJD445" s="103"/>
      <c r="CJE445" s="101"/>
      <c r="CJF445" s="102"/>
      <c r="CJG445" s="99"/>
      <c r="CJH445" s="99"/>
      <c r="CJI445" s="99"/>
      <c r="CJJ445" s="103"/>
      <c r="CJK445" s="101"/>
      <c r="CJL445" s="102"/>
      <c r="CJM445" s="99"/>
      <c r="CJN445" s="99"/>
      <c r="CJO445" s="99"/>
      <c r="CJP445" s="103"/>
      <c r="CJQ445" s="101"/>
      <c r="CJR445" s="102"/>
      <c r="CJS445" s="99"/>
      <c r="CJT445" s="99"/>
      <c r="CJU445" s="99"/>
      <c r="CJV445" s="103"/>
      <c r="CJW445" s="101"/>
      <c r="CJX445" s="102"/>
      <c r="CJY445" s="99"/>
      <c r="CJZ445" s="99"/>
      <c r="CKA445" s="99"/>
      <c r="CKB445" s="103"/>
      <c r="CKC445" s="101"/>
      <c r="CKD445" s="102"/>
      <c r="CKE445" s="99"/>
      <c r="CKF445" s="99"/>
      <c r="CKG445" s="99"/>
      <c r="CKH445" s="103"/>
      <c r="CKI445" s="101"/>
      <c r="CKJ445" s="102"/>
      <c r="CKK445" s="99"/>
      <c r="CKL445" s="99"/>
      <c r="CKM445" s="99"/>
      <c r="CKN445" s="103"/>
      <c r="CKO445" s="101"/>
      <c r="CKP445" s="102"/>
      <c r="CKQ445" s="99"/>
      <c r="CKR445" s="99"/>
      <c r="CKS445" s="99"/>
      <c r="CKT445" s="103"/>
      <c r="CKU445" s="101"/>
      <c r="CKV445" s="102"/>
      <c r="CKW445" s="99"/>
      <c r="CKX445" s="99"/>
      <c r="CKY445" s="99"/>
      <c r="CKZ445" s="103"/>
      <c r="CLA445" s="101"/>
      <c r="CLB445" s="102"/>
      <c r="CLC445" s="99"/>
      <c r="CLD445" s="99"/>
      <c r="CLE445" s="99"/>
      <c r="CLF445" s="103"/>
      <c r="CLG445" s="101"/>
      <c r="CLH445" s="102"/>
      <c r="CLI445" s="99"/>
      <c r="CLJ445" s="99"/>
      <c r="CLK445" s="99"/>
      <c r="CLL445" s="103"/>
      <c r="CLM445" s="101"/>
      <c r="CLN445" s="102"/>
      <c r="CLO445" s="99"/>
      <c r="CLP445" s="99"/>
      <c r="CLQ445" s="99"/>
      <c r="CLR445" s="103"/>
      <c r="CLS445" s="101"/>
      <c r="CLT445" s="102"/>
      <c r="CLU445" s="99"/>
      <c r="CLV445" s="99"/>
      <c r="CLW445" s="99"/>
      <c r="CLX445" s="103"/>
      <c r="CLY445" s="101"/>
      <c r="CLZ445" s="102"/>
      <c r="CMA445" s="99"/>
      <c r="CMB445" s="99"/>
      <c r="CMC445" s="99"/>
      <c r="CMD445" s="103"/>
      <c r="CME445" s="101"/>
      <c r="CMF445" s="102"/>
      <c r="CMG445" s="99"/>
      <c r="CMH445" s="99"/>
      <c r="CMI445" s="99"/>
      <c r="CMJ445" s="103"/>
      <c r="CMK445" s="101"/>
      <c r="CML445" s="102"/>
      <c r="CMM445" s="99"/>
      <c r="CMN445" s="99"/>
      <c r="CMO445" s="99"/>
      <c r="CMP445" s="103"/>
      <c r="CMQ445" s="101"/>
      <c r="CMR445" s="102"/>
      <c r="CMS445" s="99"/>
      <c r="CMT445" s="99"/>
      <c r="CMU445" s="99"/>
      <c r="CMV445" s="103"/>
      <c r="CMW445" s="101"/>
      <c r="CMX445" s="102"/>
      <c r="CMY445" s="99"/>
      <c r="CMZ445" s="99"/>
      <c r="CNA445" s="99"/>
      <c r="CNB445" s="103"/>
      <c r="CNC445" s="101"/>
      <c r="CND445" s="102"/>
      <c r="CNE445" s="99"/>
      <c r="CNF445" s="99"/>
      <c r="CNG445" s="99"/>
      <c r="CNH445" s="103"/>
      <c r="CNI445" s="101"/>
      <c r="CNJ445" s="102"/>
      <c r="CNK445" s="99"/>
      <c r="CNL445" s="99"/>
      <c r="CNM445" s="99"/>
      <c r="CNN445" s="103"/>
      <c r="CNO445" s="101"/>
      <c r="CNP445" s="102"/>
      <c r="CNQ445" s="99"/>
      <c r="CNR445" s="99"/>
      <c r="CNS445" s="99"/>
      <c r="CNT445" s="103"/>
      <c r="CNU445" s="101"/>
      <c r="CNV445" s="102"/>
      <c r="CNW445" s="99"/>
      <c r="CNX445" s="99"/>
      <c r="CNY445" s="99"/>
      <c r="CNZ445" s="103"/>
      <c r="COA445" s="101"/>
      <c r="COB445" s="102"/>
      <c r="COC445" s="99"/>
      <c r="COD445" s="99"/>
      <c r="COE445" s="99"/>
      <c r="COF445" s="103"/>
      <c r="COG445" s="101"/>
      <c r="COH445" s="102"/>
      <c r="COI445" s="99"/>
      <c r="COJ445" s="99"/>
      <c r="COK445" s="99"/>
      <c r="COL445" s="103"/>
      <c r="COM445" s="101"/>
      <c r="CON445" s="102"/>
      <c r="COO445" s="99"/>
      <c r="COP445" s="99"/>
      <c r="COQ445" s="99"/>
      <c r="COR445" s="103"/>
      <c r="COS445" s="101"/>
      <c r="COT445" s="102"/>
      <c r="COU445" s="99"/>
      <c r="COV445" s="99"/>
      <c r="COW445" s="99"/>
      <c r="COX445" s="103"/>
      <c r="COY445" s="101"/>
      <c r="COZ445" s="102"/>
      <c r="CPA445" s="99"/>
      <c r="CPB445" s="99"/>
      <c r="CPC445" s="99"/>
      <c r="CPD445" s="103"/>
      <c r="CPE445" s="101"/>
      <c r="CPF445" s="102"/>
      <c r="CPG445" s="99"/>
      <c r="CPH445" s="99"/>
      <c r="CPI445" s="99"/>
      <c r="CPJ445" s="103"/>
      <c r="CPK445" s="101"/>
      <c r="CPL445" s="102"/>
      <c r="CPM445" s="99"/>
      <c r="CPN445" s="99"/>
      <c r="CPO445" s="99"/>
      <c r="CPP445" s="103"/>
      <c r="CPQ445" s="101"/>
      <c r="CPR445" s="102"/>
      <c r="CPS445" s="99"/>
      <c r="CPT445" s="99"/>
      <c r="CPU445" s="99"/>
      <c r="CPV445" s="103"/>
      <c r="CPW445" s="101"/>
      <c r="CPX445" s="102"/>
      <c r="CPY445" s="99"/>
      <c r="CPZ445" s="99"/>
      <c r="CQA445" s="99"/>
      <c r="CQB445" s="103"/>
      <c r="CQC445" s="101"/>
      <c r="CQD445" s="102"/>
      <c r="CQE445" s="99"/>
      <c r="CQF445" s="99"/>
      <c r="CQG445" s="99"/>
      <c r="CQH445" s="103"/>
      <c r="CQI445" s="101"/>
      <c r="CQJ445" s="102"/>
      <c r="CQK445" s="99"/>
      <c r="CQL445" s="99"/>
      <c r="CQM445" s="99"/>
      <c r="CQN445" s="103"/>
      <c r="CQO445" s="101"/>
      <c r="CQP445" s="102"/>
      <c r="CQQ445" s="99"/>
      <c r="CQR445" s="99"/>
      <c r="CQS445" s="99"/>
      <c r="CQT445" s="103"/>
      <c r="CQU445" s="101"/>
      <c r="CQV445" s="102"/>
      <c r="CQW445" s="99"/>
      <c r="CQX445" s="99"/>
      <c r="CQY445" s="99"/>
      <c r="CQZ445" s="103"/>
      <c r="CRA445" s="101"/>
      <c r="CRB445" s="102"/>
      <c r="CRC445" s="99"/>
      <c r="CRD445" s="99"/>
      <c r="CRE445" s="99"/>
      <c r="CRF445" s="103"/>
      <c r="CRG445" s="101"/>
      <c r="CRH445" s="102"/>
      <c r="CRI445" s="99"/>
      <c r="CRJ445" s="99"/>
      <c r="CRK445" s="99"/>
      <c r="CRL445" s="103"/>
      <c r="CRM445" s="101"/>
      <c r="CRN445" s="102"/>
      <c r="CRO445" s="99"/>
      <c r="CRP445" s="99"/>
      <c r="CRQ445" s="99"/>
      <c r="CRR445" s="103"/>
      <c r="CRS445" s="101"/>
      <c r="CRT445" s="102"/>
      <c r="CRU445" s="99"/>
      <c r="CRV445" s="99"/>
      <c r="CRW445" s="99"/>
      <c r="CRX445" s="103"/>
      <c r="CRY445" s="101"/>
      <c r="CRZ445" s="102"/>
      <c r="CSA445" s="99"/>
      <c r="CSB445" s="99"/>
      <c r="CSC445" s="99"/>
      <c r="CSD445" s="103"/>
      <c r="CSE445" s="101"/>
      <c r="CSF445" s="102"/>
      <c r="CSG445" s="99"/>
      <c r="CSH445" s="99"/>
      <c r="CSI445" s="99"/>
      <c r="CSJ445" s="103"/>
      <c r="CSK445" s="101"/>
      <c r="CSL445" s="102"/>
      <c r="CSM445" s="99"/>
      <c r="CSN445" s="99"/>
      <c r="CSO445" s="99"/>
      <c r="CSP445" s="103"/>
      <c r="CSQ445" s="101"/>
      <c r="CSR445" s="102"/>
      <c r="CSS445" s="99"/>
      <c r="CST445" s="99"/>
      <c r="CSU445" s="99"/>
      <c r="CSV445" s="103"/>
      <c r="CSW445" s="101"/>
      <c r="CSX445" s="102"/>
      <c r="CSY445" s="99"/>
      <c r="CSZ445" s="99"/>
      <c r="CTA445" s="99"/>
      <c r="CTB445" s="103"/>
      <c r="CTC445" s="101"/>
      <c r="CTD445" s="102"/>
      <c r="CTE445" s="99"/>
      <c r="CTF445" s="99"/>
      <c r="CTG445" s="99"/>
      <c r="CTH445" s="103"/>
      <c r="CTI445" s="101"/>
      <c r="CTJ445" s="102"/>
      <c r="CTK445" s="99"/>
      <c r="CTL445" s="99"/>
      <c r="CTM445" s="99"/>
      <c r="CTN445" s="103"/>
      <c r="CTO445" s="101"/>
      <c r="CTP445" s="102"/>
      <c r="CTQ445" s="99"/>
      <c r="CTR445" s="99"/>
      <c r="CTS445" s="99"/>
      <c r="CTT445" s="103"/>
      <c r="CTU445" s="101"/>
      <c r="CTV445" s="102"/>
      <c r="CTW445" s="99"/>
      <c r="CTX445" s="99"/>
      <c r="CTY445" s="99"/>
      <c r="CTZ445" s="103"/>
      <c r="CUA445" s="101"/>
      <c r="CUB445" s="102"/>
      <c r="CUC445" s="99"/>
      <c r="CUD445" s="99"/>
      <c r="CUE445" s="99"/>
      <c r="CUF445" s="103"/>
      <c r="CUG445" s="101"/>
      <c r="CUH445" s="102"/>
      <c r="CUI445" s="99"/>
      <c r="CUJ445" s="99"/>
      <c r="CUK445" s="99"/>
      <c r="CUL445" s="103"/>
      <c r="CUM445" s="101"/>
      <c r="CUN445" s="102"/>
      <c r="CUO445" s="99"/>
      <c r="CUP445" s="99"/>
      <c r="CUQ445" s="99"/>
      <c r="CUR445" s="103"/>
      <c r="CUS445" s="101"/>
      <c r="CUT445" s="102"/>
      <c r="CUU445" s="99"/>
      <c r="CUV445" s="99"/>
      <c r="CUW445" s="99"/>
      <c r="CUX445" s="103"/>
      <c r="CUY445" s="101"/>
      <c r="CUZ445" s="102"/>
      <c r="CVA445" s="99"/>
      <c r="CVB445" s="99"/>
      <c r="CVC445" s="99"/>
      <c r="CVD445" s="103"/>
      <c r="CVE445" s="101"/>
      <c r="CVF445" s="102"/>
      <c r="CVG445" s="99"/>
      <c r="CVH445" s="99"/>
      <c r="CVI445" s="99"/>
      <c r="CVJ445" s="103"/>
      <c r="CVK445" s="101"/>
      <c r="CVL445" s="102"/>
      <c r="CVM445" s="99"/>
      <c r="CVN445" s="99"/>
      <c r="CVO445" s="99"/>
      <c r="CVP445" s="103"/>
      <c r="CVQ445" s="101"/>
      <c r="CVR445" s="102"/>
      <c r="CVS445" s="99"/>
      <c r="CVT445" s="99"/>
      <c r="CVU445" s="99"/>
      <c r="CVV445" s="103"/>
      <c r="CVW445" s="101"/>
      <c r="CVX445" s="102"/>
      <c r="CVY445" s="99"/>
      <c r="CVZ445" s="99"/>
      <c r="CWA445" s="99"/>
      <c r="CWB445" s="103"/>
      <c r="CWC445" s="101"/>
      <c r="CWD445" s="102"/>
      <c r="CWE445" s="99"/>
      <c r="CWF445" s="99"/>
      <c r="CWG445" s="99"/>
      <c r="CWH445" s="103"/>
      <c r="CWI445" s="101"/>
      <c r="CWJ445" s="102"/>
      <c r="CWK445" s="99"/>
      <c r="CWL445" s="99"/>
      <c r="CWM445" s="99"/>
      <c r="CWN445" s="103"/>
      <c r="CWO445" s="101"/>
      <c r="CWP445" s="102"/>
      <c r="CWQ445" s="99"/>
      <c r="CWR445" s="99"/>
      <c r="CWS445" s="99"/>
      <c r="CWT445" s="103"/>
      <c r="CWU445" s="101"/>
      <c r="CWV445" s="102"/>
      <c r="CWW445" s="99"/>
      <c r="CWX445" s="99"/>
      <c r="CWY445" s="99"/>
      <c r="CWZ445" s="103"/>
      <c r="CXA445" s="101"/>
      <c r="CXB445" s="102"/>
      <c r="CXC445" s="99"/>
      <c r="CXD445" s="99"/>
      <c r="CXE445" s="99"/>
      <c r="CXF445" s="103"/>
      <c r="CXG445" s="101"/>
      <c r="CXH445" s="102"/>
      <c r="CXI445" s="99"/>
      <c r="CXJ445" s="99"/>
      <c r="CXK445" s="99"/>
      <c r="CXL445" s="103"/>
      <c r="CXM445" s="101"/>
      <c r="CXN445" s="102"/>
      <c r="CXO445" s="99"/>
      <c r="CXP445" s="99"/>
      <c r="CXQ445" s="99"/>
      <c r="CXR445" s="103"/>
      <c r="CXS445" s="101"/>
      <c r="CXT445" s="102"/>
      <c r="CXU445" s="99"/>
      <c r="CXV445" s="99"/>
      <c r="CXW445" s="99"/>
      <c r="CXX445" s="103"/>
      <c r="CXY445" s="101"/>
      <c r="CXZ445" s="102"/>
      <c r="CYA445" s="99"/>
      <c r="CYB445" s="99"/>
      <c r="CYC445" s="99"/>
      <c r="CYD445" s="103"/>
      <c r="CYE445" s="101"/>
      <c r="CYF445" s="102"/>
      <c r="CYG445" s="99"/>
      <c r="CYH445" s="99"/>
      <c r="CYI445" s="99"/>
      <c r="CYJ445" s="103"/>
      <c r="CYK445" s="101"/>
      <c r="CYL445" s="102"/>
      <c r="CYM445" s="99"/>
      <c r="CYN445" s="99"/>
      <c r="CYO445" s="99"/>
      <c r="CYP445" s="103"/>
      <c r="CYQ445" s="101"/>
      <c r="CYR445" s="102"/>
      <c r="CYS445" s="99"/>
      <c r="CYT445" s="99"/>
      <c r="CYU445" s="99"/>
      <c r="CYV445" s="103"/>
      <c r="CYW445" s="101"/>
      <c r="CYX445" s="102"/>
      <c r="CYY445" s="99"/>
      <c r="CYZ445" s="99"/>
      <c r="CZA445" s="99"/>
      <c r="CZB445" s="103"/>
      <c r="CZC445" s="101"/>
      <c r="CZD445" s="102"/>
      <c r="CZE445" s="99"/>
      <c r="CZF445" s="99"/>
      <c r="CZG445" s="99"/>
      <c r="CZH445" s="103"/>
      <c r="CZI445" s="101"/>
      <c r="CZJ445" s="102"/>
      <c r="CZK445" s="99"/>
      <c r="CZL445" s="99"/>
      <c r="CZM445" s="99"/>
      <c r="CZN445" s="103"/>
      <c r="CZO445" s="101"/>
      <c r="CZP445" s="102"/>
      <c r="CZQ445" s="99"/>
      <c r="CZR445" s="99"/>
      <c r="CZS445" s="99"/>
      <c r="CZT445" s="103"/>
      <c r="CZU445" s="101"/>
      <c r="CZV445" s="102"/>
      <c r="CZW445" s="99"/>
      <c r="CZX445" s="99"/>
      <c r="CZY445" s="99"/>
      <c r="CZZ445" s="103"/>
      <c r="DAA445" s="101"/>
      <c r="DAB445" s="102"/>
      <c r="DAC445" s="99"/>
      <c r="DAD445" s="99"/>
      <c r="DAE445" s="99"/>
      <c r="DAF445" s="103"/>
      <c r="DAG445" s="101"/>
      <c r="DAH445" s="102"/>
      <c r="DAI445" s="99"/>
      <c r="DAJ445" s="99"/>
      <c r="DAK445" s="99"/>
      <c r="DAL445" s="103"/>
      <c r="DAM445" s="101"/>
      <c r="DAN445" s="102"/>
      <c r="DAO445" s="99"/>
      <c r="DAP445" s="99"/>
      <c r="DAQ445" s="99"/>
      <c r="DAR445" s="103"/>
      <c r="DAS445" s="101"/>
      <c r="DAT445" s="102"/>
      <c r="DAU445" s="99"/>
      <c r="DAV445" s="99"/>
      <c r="DAW445" s="99"/>
      <c r="DAX445" s="103"/>
      <c r="DAY445" s="101"/>
      <c r="DAZ445" s="102"/>
      <c r="DBA445" s="99"/>
      <c r="DBB445" s="99"/>
      <c r="DBC445" s="99"/>
      <c r="DBD445" s="103"/>
      <c r="DBE445" s="101"/>
      <c r="DBF445" s="102"/>
      <c r="DBG445" s="99"/>
      <c r="DBH445" s="99"/>
      <c r="DBI445" s="99"/>
      <c r="DBJ445" s="103"/>
      <c r="DBK445" s="101"/>
      <c r="DBL445" s="102"/>
      <c r="DBM445" s="99"/>
      <c r="DBN445" s="99"/>
      <c r="DBO445" s="99"/>
      <c r="DBP445" s="103"/>
      <c r="DBQ445" s="101"/>
      <c r="DBR445" s="102"/>
      <c r="DBS445" s="99"/>
      <c r="DBT445" s="99"/>
      <c r="DBU445" s="99"/>
      <c r="DBV445" s="103"/>
      <c r="DBW445" s="101"/>
      <c r="DBX445" s="102"/>
      <c r="DBY445" s="99"/>
      <c r="DBZ445" s="99"/>
      <c r="DCA445" s="99"/>
      <c r="DCB445" s="103"/>
      <c r="DCC445" s="101"/>
      <c r="DCD445" s="102"/>
      <c r="DCE445" s="99"/>
      <c r="DCF445" s="99"/>
      <c r="DCG445" s="99"/>
      <c r="DCH445" s="103"/>
      <c r="DCI445" s="101"/>
      <c r="DCJ445" s="102"/>
      <c r="DCK445" s="99"/>
      <c r="DCL445" s="99"/>
      <c r="DCM445" s="99"/>
      <c r="DCN445" s="103"/>
      <c r="DCO445" s="101"/>
      <c r="DCP445" s="102"/>
      <c r="DCQ445" s="99"/>
      <c r="DCR445" s="99"/>
      <c r="DCS445" s="99"/>
      <c r="DCT445" s="103"/>
      <c r="DCU445" s="101"/>
      <c r="DCV445" s="102"/>
      <c r="DCW445" s="99"/>
      <c r="DCX445" s="99"/>
      <c r="DCY445" s="99"/>
      <c r="DCZ445" s="103"/>
      <c r="DDA445" s="101"/>
      <c r="DDB445" s="102"/>
      <c r="DDC445" s="99"/>
      <c r="DDD445" s="99"/>
      <c r="DDE445" s="99"/>
      <c r="DDF445" s="103"/>
      <c r="DDG445" s="101"/>
      <c r="DDH445" s="102"/>
      <c r="DDI445" s="99"/>
      <c r="DDJ445" s="99"/>
      <c r="DDK445" s="99"/>
      <c r="DDL445" s="103"/>
      <c r="DDM445" s="101"/>
      <c r="DDN445" s="102"/>
      <c r="DDO445" s="99"/>
      <c r="DDP445" s="99"/>
      <c r="DDQ445" s="99"/>
      <c r="DDR445" s="103"/>
      <c r="DDS445" s="101"/>
      <c r="DDT445" s="102"/>
      <c r="DDU445" s="99"/>
      <c r="DDV445" s="99"/>
      <c r="DDW445" s="99"/>
      <c r="DDX445" s="103"/>
      <c r="DDY445" s="101"/>
      <c r="DDZ445" s="102"/>
      <c r="DEA445" s="99"/>
      <c r="DEB445" s="99"/>
      <c r="DEC445" s="99"/>
      <c r="DED445" s="103"/>
      <c r="DEE445" s="101"/>
      <c r="DEF445" s="102"/>
      <c r="DEG445" s="99"/>
      <c r="DEH445" s="99"/>
      <c r="DEI445" s="99"/>
      <c r="DEJ445" s="103"/>
      <c r="DEK445" s="101"/>
      <c r="DEL445" s="102"/>
      <c r="DEM445" s="99"/>
      <c r="DEN445" s="99"/>
      <c r="DEO445" s="99"/>
      <c r="DEP445" s="103"/>
      <c r="DEQ445" s="101"/>
      <c r="DER445" s="102"/>
      <c r="DES445" s="99"/>
      <c r="DET445" s="99"/>
      <c r="DEU445" s="99"/>
      <c r="DEV445" s="103"/>
      <c r="DEW445" s="101"/>
      <c r="DEX445" s="102"/>
      <c r="DEY445" s="99"/>
      <c r="DEZ445" s="99"/>
      <c r="DFA445" s="99"/>
      <c r="DFB445" s="103"/>
      <c r="DFC445" s="101"/>
      <c r="DFD445" s="102"/>
      <c r="DFE445" s="99"/>
      <c r="DFF445" s="99"/>
      <c r="DFG445" s="99"/>
      <c r="DFH445" s="103"/>
      <c r="DFI445" s="101"/>
      <c r="DFJ445" s="102"/>
      <c r="DFK445" s="99"/>
      <c r="DFL445" s="99"/>
      <c r="DFM445" s="99"/>
      <c r="DFN445" s="103"/>
      <c r="DFO445" s="101"/>
      <c r="DFP445" s="102"/>
      <c r="DFQ445" s="99"/>
      <c r="DFR445" s="99"/>
      <c r="DFS445" s="99"/>
      <c r="DFT445" s="103"/>
      <c r="DFU445" s="101"/>
      <c r="DFV445" s="102"/>
      <c r="DFW445" s="99"/>
      <c r="DFX445" s="99"/>
      <c r="DFY445" s="99"/>
      <c r="DFZ445" s="103"/>
      <c r="DGA445" s="101"/>
      <c r="DGB445" s="102"/>
      <c r="DGC445" s="99"/>
      <c r="DGD445" s="99"/>
      <c r="DGE445" s="99"/>
      <c r="DGF445" s="103"/>
      <c r="DGG445" s="101"/>
      <c r="DGH445" s="102"/>
      <c r="DGI445" s="99"/>
      <c r="DGJ445" s="99"/>
      <c r="DGK445" s="99"/>
      <c r="DGL445" s="103"/>
      <c r="DGM445" s="101"/>
      <c r="DGN445" s="102"/>
      <c r="DGO445" s="99"/>
      <c r="DGP445" s="99"/>
      <c r="DGQ445" s="99"/>
      <c r="DGR445" s="103"/>
      <c r="DGS445" s="101"/>
      <c r="DGT445" s="102"/>
      <c r="DGU445" s="99"/>
      <c r="DGV445" s="99"/>
      <c r="DGW445" s="99"/>
      <c r="DGX445" s="103"/>
      <c r="DGY445" s="101"/>
      <c r="DGZ445" s="102"/>
      <c r="DHA445" s="99"/>
      <c r="DHB445" s="99"/>
      <c r="DHC445" s="99"/>
      <c r="DHD445" s="103"/>
      <c r="DHE445" s="101"/>
      <c r="DHF445" s="102"/>
      <c r="DHG445" s="99"/>
      <c r="DHH445" s="99"/>
      <c r="DHI445" s="99"/>
      <c r="DHJ445" s="103"/>
      <c r="DHK445" s="101"/>
      <c r="DHL445" s="102"/>
      <c r="DHM445" s="99"/>
      <c r="DHN445" s="99"/>
      <c r="DHO445" s="99"/>
      <c r="DHP445" s="103"/>
      <c r="DHQ445" s="101"/>
      <c r="DHR445" s="102"/>
      <c r="DHS445" s="99"/>
      <c r="DHT445" s="99"/>
      <c r="DHU445" s="99"/>
      <c r="DHV445" s="103"/>
      <c r="DHW445" s="101"/>
      <c r="DHX445" s="102"/>
      <c r="DHY445" s="99"/>
      <c r="DHZ445" s="99"/>
      <c r="DIA445" s="99"/>
      <c r="DIB445" s="103"/>
      <c r="DIC445" s="101"/>
      <c r="DID445" s="102"/>
      <c r="DIE445" s="99"/>
      <c r="DIF445" s="99"/>
      <c r="DIG445" s="99"/>
      <c r="DIH445" s="103"/>
      <c r="DII445" s="101"/>
      <c r="DIJ445" s="102"/>
      <c r="DIK445" s="99"/>
      <c r="DIL445" s="99"/>
      <c r="DIM445" s="99"/>
      <c r="DIN445" s="103"/>
      <c r="DIO445" s="101"/>
      <c r="DIP445" s="102"/>
      <c r="DIQ445" s="99"/>
      <c r="DIR445" s="99"/>
      <c r="DIS445" s="99"/>
      <c r="DIT445" s="103"/>
      <c r="DIU445" s="101"/>
      <c r="DIV445" s="102"/>
      <c r="DIW445" s="99"/>
      <c r="DIX445" s="99"/>
      <c r="DIY445" s="99"/>
      <c r="DIZ445" s="103"/>
      <c r="DJA445" s="101"/>
      <c r="DJB445" s="102"/>
      <c r="DJC445" s="99"/>
      <c r="DJD445" s="99"/>
      <c r="DJE445" s="99"/>
      <c r="DJF445" s="103"/>
      <c r="DJG445" s="101"/>
      <c r="DJH445" s="102"/>
      <c r="DJI445" s="99"/>
      <c r="DJJ445" s="99"/>
      <c r="DJK445" s="99"/>
      <c r="DJL445" s="103"/>
      <c r="DJM445" s="101"/>
      <c r="DJN445" s="102"/>
      <c r="DJO445" s="99"/>
      <c r="DJP445" s="99"/>
      <c r="DJQ445" s="99"/>
      <c r="DJR445" s="103"/>
      <c r="DJS445" s="101"/>
      <c r="DJT445" s="102"/>
      <c r="DJU445" s="99"/>
      <c r="DJV445" s="99"/>
      <c r="DJW445" s="99"/>
      <c r="DJX445" s="103"/>
      <c r="DJY445" s="101"/>
      <c r="DJZ445" s="102"/>
      <c r="DKA445" s="99"/>
      <c r="DKB445" s="99"/>
      <c r="DKC445" s="99"/>
      <c r="DKD445" s="103"/>
      <c r="DKE445" s="101"/>
      <c r="DKF445" s="102"/>
      <c r="DKG445" s="99"/>
      <c r="DKH445" s="99"/>
      <c r="DKI445" s="99"/>
      <c r="DKJ445" s="103"/>
      <c r="DKK445" s="101"/>
      <c r="DKL445" s="102"/>
      <c r="DKM445" s="99"/>
      <c r="DKN445" s="99"/>
      <c r="DKO445" s="99"/>
      <c r="DKP445" s="103"/>
      <c r="DKQ445" s="101"/>
      <c r="DKR445" s="102"/>
      <c r="DKS445" s="99"/>
      <c r="DKT445" s="99"/>
      <c r="DKU445" s="99"/>
      <c r="DKV445" s="103"/>
      <c r="DKW445" s="101"/>
      <c r="DKX445" s="102"/>
      <c r="DKY445" s="99"/>
      <c r="DKZ445" s="99"/>
      <c r="DLA445" s="99"/>
      <c r="DLB445" s="103"/>
      <c r="DLC445" s="101"/>
      <c r="DLD445" s="102"/>
      <c r="DLE445" s="99"/>
      <c r="DLF445" s="99"/>
      <c r="DLG445" s="99"/>
      <c r="DLH445" s="103"/>
      <c r="DLI445" s="101"/>
      <c r="DLJ445" s="102"/>
      <c r="DLK445" s="99"/>
      <c r="DLL445" s="99"/>
      <c r="DLM445" s="99"/>
      <c r="DLN445" s="103"/>
      <c r="DLO445" s="101"/>
      <c r="DLP445" s="102"/>
      <c r="DLQ445" s="99"/>
      <c r="DLR445" s="99"/>
      <c r="DLS445" s="99"/>
      <c r="DLT445" s="103"/>
      <c r="DLU445" s="101"/>
      <c r="DLV445" s="102"/>
      <c r="DLW445" s="99"/>
      <c r="DLX445" s="99"/>
      <c r="DLY445" s="99"/>
      <c r="DLZ445" s="103"/>
      <c r="DMA445" s="101"/>
      <c r="DMB445" s="102"/>
      <c r="DMC445" s="99"/>
      <c r="DMD445" s="99"/>
      <c r="DME445" s="99"/>
      <c r="DMF445" s="103"/>
      <c r="DMG445" s="101"/>
      <c r="DMH445" s="102"/>
      <c r="DMI445" s="99"/>
      <c r="DMJ445" s="99"/>
      <c r="DMK445" s="99"/>
      <c r="DML445" s="103"/>
      <c r="DMM445" s="101"/>
      <c r="DMN445" s="102"/>
      <c r="DMO445" s="99"/>
      <c r="DMP445" s="99"/>
      <c r="DMQ445" s="99"/>
      <c r="DMR445" s="103"/>
      <c r="DMS445" s="101"/>
      <c r="DMT445" s="102"/>
      <c r="DMU445" s="99"/>
      <c r="DMV445" s="99"/>
      <c r="DMW445" s="99"/>
      <c r="DMX445" s="103"/>
      <c r="DMY445" s="101"/>
      <c r="DMZ445" s="102"/>
      <c r="DNA445" s="99"/>
      <c r="DNB445" s="99"/>
      <c r="DNC445" s="99"/>
      <c r="DND445" s="103"/>
      <c r="DNE445" s="101"/>
      <c r="DNF445" s="102"/>
      <c r="DNG445" s="99"/>
      <c r="DNH445" s="99"/>
      <c r="DNI445" s="99"/>
      <c r="DNJ445" s="103"/>
      <c r="DNK445" s="101"/>
      <c r="DNL445" s="102"/>
      <c r="DNM445" s="99"/>
      <c r="DNN445" s="99"/>
      <c r="DNO445" s="99"/>
      <c r="DNP445" s="103"/>
      <c r="DNQ445" s="101"/>
      <c r="DNR445" s="102"/>
      <c r="DNS445" s="99"/>
      <c r="DNT445" s="99"/>
      <c r="DNU445" s="99"/>
      <c r="DNV445" s="103"/>
      <c r="DNW445" s="101"/>
      <c r="DNX445" s="102"/>
      <c r="DNY445" s="99"/>
      <c r="DNZ445" s="99"/>
      <c r="DOA445" s="99"/>
      <c r="DOB445" s="103"/>
      <c r="DOC445" s="101"/>
      <c r="DOD445" s="102"/>
      <c r="DOE445" s="99"/>
      <c r="DOF445" s="99"/>
      <c r="DOG445" s="99"/>
      <c r="DOH445" s="103"/>
      <c r="DOI445" s="101"/>
      <c r="DOJ445" s="102"/>
      <c r="DOK445" s="99"/>
      <c r="DOL445" s="99"/>
      <c r="DOM445" s="99"/>
      <c r="DON445" s="103"/>
      <c r="DOO445" s="101"/>
      <c r="DOP445" s="102"/>
      <c r="DOQ445" s="99"/>
      <c r="DOR445" s="99"/>
      <c r="DOS445" s="99"/>
      <c r="DOT445" s="103"/>
      <c r="DOU445" s="101"/>
      <c r="DOV445" s="102"/>
      <c r="DOW445" s="99"/>
      <c r="DOX445" s="99"/>
      <c r="DOY445" s="99"/>
      <c r="DOZ445" s="103"/>
      <c r="DPA445" s="101"/>
      <c r="DPB445" s="102"/>
      <c r="DPC445" s="99"/>
      <c r="DPD445" s="99"/>
      <c r="DPE445" s="99"/>
      <c r="DPF445" s="103"/>
      <c r="DPG445" s="101"/>
      <c r="DPH445" s="102"/>
      <c r="DPI445" s="99"/>
      <c r="DPJ445" s="99"/>
      <c r="DPK445" s="99"/>
      <c r="DPL445" s="103"/>
      <c r="DPM445" s="101"/>
      <c r="DPN445" s="102"/>
      <c r="DPO445" s="99"/>
      <c r="DPP445" s="99"/>
      <c r="DPQ445" s="99"/>
      <c r="DPR445" s="103"/>
      <c r="DPS445" s="101"/>
      <c r="DPT445" s="102"/>
      <c r="DPU445" s="99"/>
      <c r="DPV445" s="99"/>
      <c r="DPW445" s="99"/>
      <c r="DPX445" s="103"/>
      <c r="DPY445" s="101"/>
      <c r="DPZ445" s="102"/>
      <c r="DQA445" s="99"/>
      <c r="DQB445" s="99"/>
      <c r="DQC445" s="99"/>
      <c r="DQD445" s="103"/>
      <c r="DQE445" s="101"/>
      <c r="DQF445" s="102"/>
      <c r="DQG445" s="99"/>
      <c r="DQH445" s="99"/>
      <c r="DQI445" s="99"/>
      <c r="DQJ445" s="103"/>
      <c r="DQK445" s="101"/>
      <c r="DQL445" s="102"/>
      <c r="DQM445" s="99"/>
      <c r="DQN445" s="99"/>
      <c r="DQO445" s="99"/>
      <c r="DQP445" s="103"/>
      <c r="DQQ445" s="101"/>
      <c r="DQR445" s="102"/>
      <c r="DQS445" s="99"/>
      <c r="DQT445" s="99"/>
      <c r="DQU445" s="99"/>
      <c r="DQV445" s="103"/>
      <c r="DQW445" s="101"/>
      <c r="DQX445" s="102"/>
      <c r="DQY445" s="99"/>
      <c r="DQZ445" s="99"/>
      <c r="DRA445" s="99"/>
      <c r="DRB445" s="103"/>
      <c r="DRC445" s="101"/>
      <c r="DRD445" s="102"/>
      <c r="DRE445" s="99"/>
      <c r="DRF445" s="99"/>
      <c r="DRG445" s="99"/>
      <c r="DRH445" s="103"/>
      <c r="DRI445" s="101"/>
      <c r="DRJ445" s="102"/>
      <c r="DRK445" s="99"/>
      <c r="DRL445" s="99"/>
      <c r="DRM445" s="99"/>
      <c r="DRN445" s="103"/>
      <c r="DRO445" s="101"/>
      <c r="DRP445" s="102"/>
      <c r="DRQ445" s="99"/>
      <c r="DRR445" s="99"/>
      <c r="DRS445" s="99"/>
      <c r="DRT445" s="103"/>
      <c r="DRU445" s="101"/>
      <c r="DRV445" s="102"/>
      <c r="DRW445" s="99"/>
      <c r="DRX445" s="99"/>
      <c r="DRY445" s="99"/>
      <c r="DRZ445" s="103"/>
      <c r="DSA445" s="101"/>
      <c r="DSB445" s="102"/>
      <c r="DSC445" s="99"/>
      <c r="DSD445" s="99"/>
      <c r="DSE445" s="99"/>
      <c r="DSF445" s="103"/>
      <c r="DSG445" s="101"/>
      <c r="DSH445" s="102"/>
      <c r="DSI445" s="99"/>
      <c r="DSJ445" s="99"/>
      <c r="DSK445" s="99"/>
      <c r="DSL445" s="103"/>
      <c r="DSM445" s="101"/>
      <c r="DSN445" s="102"/>
      <c r="DSO445" s="99"/>
      <c r="DSP445" s="99"/>
      <c r="DSQ445" s="99"/>
      <c r="DSR445" s="103"/>
      <c r="DSS445" s="101"/>
      <c r="DST445" s="102"/>
      <c r="DSU445" s="99"/>
      <c r="DSV445" s="99"/>
      <c r="DSW445" s="99"/>
      <c r="DSX445" s="103"/>
      <c r="DSY445" s="101"/>
      <c r="DSZ445" s="102"/>
      <c r="DTA445" s="99"/>
      <c r="DTB445" s="99"/>
      <c r="DTC445" s="99"/>
      <c r="DTD445" s="103"/>
      <c r="DTE445" s="101"/>
      <c r="DTF445" s="102"/>
      <c r="DTG445" s="99"/>
      <c r="DTH445" s="99"/>
      <c r="DTI445" s="99"/>
      <c r="DTJ445" s="103"/>
      <c r="DTK445" s="101"/>
      <c r="DTL445" s="102"/>
      <c r="DTM445" s="99"/>
      <c r="DTN445" s="99"/>
      <c r="DTO445" s="99"/>
      <c r="DTP445" s="103"/>
      <c r="DTQ445" s="101"/>
      <c r="DTR445" s="102"/>
      <c r="DTS445" s="99"/>
      <c r="DTT445" s="99"/>
      <c r="DTU445" s="99"/>
      <c r="DTV445" s="103"/>
      <c r="DTW445" s="101"/>
      <c r="DTX445" s="102"/>
      <c r="DTY445" s="99"/>
      <c r="DTZ445" s="99"/>
      <c r="DUA445" s="99"/>
      <c r="DUB445" s="103"/>
      <c r="DUC445" s="101"/>
      <c r="DUD445" s="102"/>
      <c r="DUE445" s="99"/>
      <c r="DUF445" s="99"/>
      <c r="DUG445" s="99"/>
      <c r="DUH445" s="103"/>
      <c r="DUI445" s="101"/>
      <c r="DUJ445" s="102"/>
      <c r="DUK445" s="99"/>
      <c r="DUL445" s="99"/>
      <c r="DUM445" s="99"/>
      <c r="DUN445" s="103"/>
      <c r="DUO445" s="101"/>
      <c r="DUP445" s="102"/>
      <c r="DUQ445" s="99"/>
      <c r="DUR445" s="99"/>
      <c r="DUS445" s="99"/>
      <c r="DUT445" s="103"/>
      <c r="DUU445" s="101"/>
      <c r="DUV445" s="102"/>
      <c r="DUW445" s="99"/>
      <c r="DUX445" s="99"/>
      <c r="DUY445" s="99"/>
      <c r="DUZ445" s="103"/>
      <c r="DVA445" s="101"/>
      <c r="DVB445" s="102"/>
      <c r="DVC445" s="99"/>
      <c r="DVD445" s="99"/>
      <c r="DVE445" s="99"/>
      <c r="DVF445" s="103"/>
      <c r="DVG445" s="101"/>
      <c r="DVH445" s="102"/>
      <c r="DVI445" s="99"/>
      <c r="DVJ445" s="99"/>
      <c r="DVK445" s="99"/>
      <c r="DVL445" s="103"/>
      <c r="DVM445" s="101"/>
      <c r="DVN445" s="102"/>
      <c r="DVO445" s="99"/>
      <c r="DVP445" s="99"/>
      <c r="DVQ445" s="99"/>
      <c r="DVR445" s="103"/>
      <c r="DVS445" s="101"/>
      <c r="DVT445" s="102"/>
      <c r="DVU445" s="99"/>
      <c r="DVV445" s="99"/>
      <c r="DVW445" s="99"/>
      <c r="DVX445" s="103"/>
      <c r="DVY445" s="101"/>
      <c r="DVZ445" s="102"/>
      <c r="DWA445" s="99"/>
      <c r="DWB445" s="99"/>
      <c r="DWC445" s="99"/>
      <c r="DWD445" s="103"/>
      <c r="DWE445" s="101"/>
      <c r="DWF445" s="102"/>
      <c r="DWG445" s="99"/>
      <c r="DWH445" s="99"/>
      <c r="DWI445" s="99"/>
      <c r="DWJ445" s="103"/>
      <c r="DWK445" s="101"/>
      <c r="DWL445" s="102"/>
      <c r="DWM445" s="99"/>
      <c r="DWN445" s="99"/>
      <c r="DWO445" s="99"/>
      <c r="DWP445" s="103"/>
      <c r="DWQ445" s="101"/>
      <c r="DWR445" s="102"/>
      <c r="DWS445" s="99"/>
      <c r="DWT445" s="99"/>
      <c r="DWU445" s="99"/>
      <c r="DWV445" s="103"/>
      <c r="DWW445" s="101"/>
      <c r="DWX445" s="102"/>
      <c r="DWY445" s="99"/>
      <c r="DWZ445" s="99"/>
      <c r="DXA445" s="99"/>
      <c r="DXB445" s="103"/>
      <c r="DXC445" s="101"/>
      <c r="DXD445" s="102"/>
      <c r="DXE445" s="99"/>
      <c r="DXF445" s="99"/>
      <c r="DXG445" s="99"/>
      <c r="DXH445" s="103"/>
      <c r="DXI445" s="101"/>
      <c r="DXJ445" s="102"/>
      <c r="DXK445" s="99"/>
      <c r="DXL445" s="99"/>
      <c r="DXM445" s="99"/>
      <c r="DXN445" s="103"/>
      <c r="DXO445" s="101"/>
      <c r="DXP445" s="102"/>
      <c r="DXQ445" s="99"/>
      <c r="DXR445" s="99"/>
      <c r="DXS445" s="99"/>
      <c r="DXT445" s="103"/>
      <c r="DXU445" s="101"/>
      <c r="DXV445" s="102"/>
      <c r="DXW445" s="99"/>
      <c r="DXX445" s="99"/>
      <c r="DXY445" s="99"/>
      <c r="DXZ445" s="103"/>
      <c r="DYA445" s="101"/>
      <c r="DYB445" s="102"/>
      <c r="DYC445" s="99"/>
      <c r="DYD445" s="99"/>
      <c r="DYE445" s="99"/>
      <c r="DYF445" s="103"/>
      <c r="DYG445" s="101"/>
      <c r="DYH445" s="102"/>
      <c r="DYI445" s="99"/>
      <c r="DYJ445" s="99"/>
      <c r="DYK445" s="99"/>
      <c r="DYL445" s="103"/>
      <c r="DYM445" s="101"/>
      <c r="DYN445" s="102"/>
      <c r="DYO445" s="99"/>
      <c r="DYP445" s="99"/>
      <c r="DYQ445" s="99"/>
      <c r="DYR445" s="103"/>
      <c r="DYS445" s="101"/>
      <c r="DYT445" s="102"/>
      <c r="DYU445" s="99"/>
      <c r="DYV445" s="99"/>
      <c r="DYW445" s="99"/>
      <c r="DYX445" s="103"/>
      <c r="DYY445" s="101"/>
      <c r="DYZ445" s="102"/>
      <c r="DZA445" s="99"/>
      <c r="DZB445" s="99"/>
      <c r="DZC445" s="99"/>
      <c r="DZD445" s="103"/>
      <c r="DZE445" s="101"/>
      <c r="DZF445" s="102"/>
      <c r="DZG445" s="99"/>
      <c r="DZH445" s="99"/>
      <c r="DZI445" s="99"/>
      <c r="DZJ445" s="103"/>
      <c r="DZK445" s="101"/>
      <c r="DZL445" s="102"/>
      <c r="DZM445" s="99"/>
      <c r="DZN445" s="99"/>
      <c r="DZO445" s="99"/>
      <c r="DZP445" s="103"/>
      <c r="DZQ445" s="101"/>
      <c r="DZR445" s="102"/>
      <c r="DZS445" s="99"/>
      <c r="DZT445" s="99"/>
      <c r="DZU445" s="99"/>
      <c r="DZV445" s="103"/>
      <c r="DZW445" s="101"/>
      <c r="DZX445" s="102"/>
      <c r="DZY445" s="99"/>
      <c r="DZZ445" s="99"/>
      <c r="EAA445" s="99"/>
      <c r="EAB445" s="103"/>
      <c r="EAC445" s="101"/>
      <c r="EAD445" s="102"/>
      <c r="EAE445" s="99"/>
      <c r="EAF445" s="99"/>
      <c r="EAG445" s="99"/>
      <c r="EAH445" s="103"/>
      <c r="EAI445" s="101"/>
      <c r="EAJ445" s="102"/>
      <c r="EAK445" s="99"/>
      <c r="EAL445" s="99"/>
      <c r="EAM445" s="99"/>
      <c r="EAN445" s="103"/>
      <c r="EAO445" s="101"/>
      <c r="EAP445" s="102"/>
      <c r="EAQ445" s="99"/>
      <c r="EAR445" s="99"/>
      <c r="EAS445" s="99"/>
      <c r="EAT445" s="103"/>
      <c r="EAU445" s="101"/>
      <c r="EAV445" s="102"/>
      <c r="EAW445" s="99"/>
      <c r="EAX445" s="99"/>
      <c r="EAY445" s="99"/>
      <c r="EAZ445" s="103"/>
      <c r="EBA445" s="101"/>
      <c r="EBB445" s="102"/>
      <c r="EBC445" s="99"/>
      <c r="EBD445" s="99"/>
      <c r="EBE445" s="99"/>
      <c r="EBF445" s="103"/>
      <c r="EBG445" s="101"/>
      <c r="EBH445" s="102"/>
      <c r="EBI445" s="99"/>
      <c r="EBJ445" s="99"/>
      <c r="EBK445" s="99"/>
      <c r="EBL445" s="103"/>
      <c r="EBM445" s="101"/>
      <c r="EBN445" s="102"/>
      <c r="EBO445" s="99"/>
      <c r="EBP445" s="99"/>
      <c r="EBQ445" s="99"/>
      <c r="EBR445" s="103"/>
      <c r="EBS445" s="101"/>
      <c r="EBT445" s="102"/>
      <c r="EBU445" s="99"/>
      <c r="EBV445" s="99"/>
      <c r="EBW445" s="99"/>
      <c r="EBX445" s="103"/>
      <c r="EBY445" s="101"/>
      <c r="EBZ445" s="102"/>
      <c r="ECA445" s="99"/>
      <c r="ECB445" s="99"/>
      <c r="ECC445" s="99"/>
      <c r="ECD445" s="103"/>
      <c r="ECE445" s="101"/>
      <c r="ECF445" s="102"/>
      <c r="ECG445" s="99"/>
      <c r="ECH445" s="99"/>
      <c r="ECI445" s="99"/>
      <c r="ECJ445" s="103"/>
      <c r="ECK445" s="101"/>
      <c r="ECL445" s="102"/>
      <c r="ECM445" s="99"/>
      <c r="ECN445" s="99"/>
      <c r="ECO445" s="99"/>
      <c r="ECP445" s="103"/>
      <c r="ECQ445" s="101"/>
      <c r="ECR445" s="102"/>
      <c r="ECS445" s="99"/>
      <c r="ECT445" s="99"/>
      <c r="ECU445" s="99"/>
      <c r="ECV445" s="103"/>
      <c r="ECW445" s="101"/>
      <c r="ECX445" s="102"/>
      <c r="ECY445" s="99"/>
      <c r="ECZ445" s="99"/>
      <c r="EDA445" s="99"/>
      <c r="EDB445" s="103"/>
      <c r="EDC445" s="101"/>
      <c r="EDD445" s="102"/>
      <c r="EDE445" s="99"/>
      <c r="EDF445" s="99"/>
      <c r="EDG445" s="99"/>
      <c r="EDH445" s="103"/>
      <c r="EDI445" s="101"/>
      <c r="EDJ445" s="102"/>
      <c r="EDK445" s="99"/>
      <c r="EDL445" s="99"/>
      <c r="EDM445" s="99"/>
      <c r="EDN445" s="103"/>
      <c r="EDO445" s="101"/>
      <c r="EDP445" s="102"/>
      <c r="EDQ445" s="99"/>
      <c r="EDR445" s="99"/>
      <c r="EDS445" s="99"/>
      <c r="EDT445" s="103"/>
      <c r="EDU445" s="101"/>
      <c r="EDV445" s="102"/>
      <c r="EDW445" s="99"/>
      <c r="EDX445" s="99"/>
      <c r="EDY445" s="99"/>
      <c r="EDZ445" s="103"/>
      <c r="EEA445" s="101"/>
      <c r="EEB445" s="102"/>
      <c r="EEC445" s="99"/>
      <c r="EED445" s="99"/>
      <c r="EEE445" s="99"/>
      <c r="EEF445" s="103"/>
      <c r="EEG445" s="101"/>
      <c r="EEH445" s="102"/>
      <c r="EEI445" s="99"/>
      <c r="EEJ445" s="99"/>
      <c r="EEK445" s="99"/>
      <c r="EEL445" s="103"/>
      <c r="EEM445" s="101"/>
      <c r="EEN445" s="102"/>
      <c r="EEO445" s="99"/>
      <c r="EEP445" s="99"/>
      <c r="EEQ445" s="99"/>
      <c r="EER445" s="103"/>
      <c r="EES445" s="101"/>
      <c r="EET445" s="102"/>
      <c r="EEU445" s="99"/>
      <c r="EEV445" s="99"/>
      <c r="EEW445" s="99"/>
      <c r="EEX445" s="103"/>
      <c r="EEY445" s="101"/>
      <c r="EEZ445" s="102"/>
      <c r="EFA445" s="99"/>
      <c r="EFB445" s="99"/>
      <c r="EFC445" s="99"/>
      <c r="EFD445" s="103"/>
      <c r="EFE445" s="101"/>
      <c r="EFF445" s="102"/>
      <c r="EFG445" s="99"/>
      <c r="EFH445" s="99"/>
      <c r="EFI445" s="99"/>
      <c r="EFJ445" s="103"/>
      <c r="EFK445" s="101"/>
      <c r="EFL445" s="102"/>
      <c r="EFM445" s="99"/>
      <c r="EFN445" s="99"/>
      <c r="EFO445" s="99"/>
      <c r="EFP445" s="103"/>
      <c r="EFQ445" s="101"/>
      <c r="EFR445" s="102"/>
      <c r="EFS445" s="99"/>
      <c r="EFT445" s="99"/>
      <c r="EFU445" s="99"/>
      <c r="EFV445" s="103"/>
      <c r="EFW445" s="101"/>
      <c r="EFX445" s="102"/>
      <c r="EFY445" s="99"/>
      <c r="EFZ445" s="99"/>
      <c r="EGA445" s="99"/>
      <c r="EGB445" s="103"/>
      <c r="EGC445" s="101"/>
      <c r="EGD445" s="102"/>
      <c r="EGE445" s="99"/>
      <c r="EGF445" s="99"/>
      <c r="EGG445" s="99"/>
      <c r="EGH445" s="103"/>
      <c r="EGI445" s="101"/>
      <c r="EGJ445" s="102"/>
      <c r="EGK445" s="99"/>
      <c r="EGL445" s="99"/>
      <c r="EGM445" s="99"/>
      <c r="EGN445" s="103"/>
      <c r="EGO445" s="101"/>
      <c r="EGP445" s="102"/>
      <c r="EGQ445" s="99"/>
      <c r="EGR445" s="99"/>
      <c r="EGS445" s="99"/>
      <c r="EGT445" s="103"/>
      <c r="EGU445" s="101"/>
      <c r="EGV445" s="102"/>
      <c r="EGW445" s="99"/>
      <c r="EGX445" s="99"/>
      <c r="EGY445" s="99"/>
      <c r="EGZ445" s="103"/>
      <c r="EHA445" s="101"/>
      <c r="EHB445" s="102"/>
      <c r="EHC445" s="99"/>
      <c r="EHD445" s="99"/>
      <c r="EHE445" s="99"/>
      <c r="EHF445" s="103"/>
      <c r="EHG445" s="101"/>
      <c r="EHH445" s="102"/>
      <c r="EHI445" s="99"/>
      <c r="EHJ445" s="99"/>
      <c r="EHK445" s="99"/>
      <c r="EHL445" s="103"/>
      <c r="EHM445" s="101"/>
      <c r="EHN445" s="102"/>
      <c r="EHO445" s="99"/>
      <c r="EHP445" s="99"/>
      <c r="EHQ445" s="99"/>
      <c r="EHR445" s="103"/>
      <c r="EHS445" s="101"/>
      <c r="EHT445" s="102"/>
      <c r="EHU445" s="99"/>
      <c r="EHV445" s="99"/>
      <c r="EHW445" s="99"/>
      <c r="EHX445" s="103"/>
      <c r="EHY445" s="101"/>
      <c r="EHZ445" s="102"/>
      <c r="EIA445" s="99"/>
      <c r="EIB445" s="99"/>
      <c r="EIC445" s="99"/>
      <c r="EID445" s="103"/>
      <c r="EIE445" s="101"/>
      <c r="EIF445" s="102"/>
      <c r="EIG445" s="99"/>
      <c r="EIH445" s="99"/>
      <c r="EII445" s="99"/>
      <c r="EIJ445" s="103"/>
      <c r="EIK445" s="101"/>
      <c r="EIL445" s="102"/>
      <c r="EIM445" s="99"/>
      <c r="EIN445" s="99"/>
      <c r="EIO445" s="99"/>
      <c r="EIP445" s="103"/>
      <c r="EIQ445" s="101"/>
      <c r="EIR445" s="102"/>
      <c r="EIS445" s="99"/>
      <c r="EIT445" s="99"/>
      <c r="EIU445" s="99"/>
      <c r="EIV445" s="103"/>
      <c r="EIW445" s="101"/>
      <c r="EIX445" s="102"/>
      <c r="EIY445" s="99"/>
      <c r="EIZ445" s="99"/>
      <c r="EJA445" s="99"/>
      <c r="EJB445" s="103"/>
      <c r="EJC445" s="101"/>
      <c r="EJD445" s="102"/>
      <c r="EJE445" s="99"/>
      <c r="EJF445" s="99"/>
      <c r="EJG445" s="99"/>
      <c r="EJH445" s="103"/>
      <c r="EJI445" s="101"/>
      <c r="EJJ445" s="102"/>
      <c r="EJK445" s="99"/>
      <c r="EJL445" s="99"/>
      <c r="EJM445" s="99"/>
      <c r="EJN445" s="103"/>
      <c r="EJO445" s="101"/>
      <c r="EJP445" s="102"/>
      <c r="EJQ445" s="99"/>
      <c r="EJR445" s="99"/>
      <c r="EJS445" s="99"/>
      <c r="EJT445" s="103"/>
      <c r="EJU445" s="101"/>
      <c r="EJV445" s="102"/>
      <c r="EJW445" s="99"/>
      <c r="EJX445" s="99"/>
      <c r="EJY445" s="99"/>
      <c r="EJZ445" s="103"/>
      <c r="EKA445" s="101"/>
      <c r="EKB445" s="102"/>
      <c r="EKC445" s="99"/>
      <c r="EKD445" s="99"/>
      <c r="EKE445" s="99"/>
      <c r="EKF445" s="103"/>
      <c r="EKG445" s="101"/>
      <c r="EKH445" s="102"/>
      <c r="EKI445" s="99"/>
      <c r="EKJ445" s="99"/>
      <c r="EKK445" s="99"/>
      <c r="EKL445" s="103"/>
      <c r="EKM445" s="101"/>
      <c r="EKN445" s="102"/>
      <c r="EKO445" s="99"/>
      <c r="EKP445" s="99"/>
      <c r="EKQ445" s="99"/>
      <c r="EKR445" s="103"/>
      <c r="EKS445" s="101"/>
      <c r="EKT445" s="102"/>
      <c r="EKU445" s="99"/>
      <c r="EKV445" s="99"/>
      <c r="EKW445" s="99"/>
      <c r="EKX445" s="103"/>
      <c r="EKY445" s="101"/>
      <c r="EKZ445" s="102"/>
      <c r="ELA445" s="99"/>
      <c r="ELB445" s="99"/>
      <c r="ELC445" s="99"/>
      <c r="ELD445" s="103"/>
      <c r="ELE445" s="101"/>
      <c r="ELF445" s="102"/>
      <c r="ELG445" s="99"/>
      <c r="ELH445" s="99"/>
      <c r="ELI445" s="99"/>
      <c r="ELJ445" s="103"/>
      <c r="ELK445" s="101"/>
      <c r="ELL445" s="102"/>
      <c r="ELM445" s="99"/>
      <c r="ELN445" s="99"/>
      <c r="ELO445" s="99"/>
      <c r="ELP445" s="103"/>
      <c r="ELQ445" s="101"/>
      <c r="ELR445" s="102"/>
      <c r="ELS445" s="99"/>
      <c r="ELT445" s="99"/>
      <c r="ELU445" s="99"/>
      <c r="ELV445" s="103"/>
      <c r="ELW445" s="101"/>
      <c r="ELX445" s="102"/>
      <c r="ELY445" s="99"/>
      <c r="ELZ445" s="99"/>
      <c r="EMA445" s="99"/>
      <c r="EMB445" s="103"/>
      <c r="EMC445" s="101"/>
      <c r="EMD445" s="102"/>
      <c r="EME445" s="99"/>
      <c r="EMF445" s="99"/>
      <c r="EMG445" s="99"/>
      <c r="EMH445" s="103"/>
      <c r="EMI445" s="101"/>
      <c r="EMJ445" s="102"/>
      <c r="EMK445" s="99"/>
      <c r="EML445" s="99"/>
      <c r="EMM445" s="99"/>
      <c r="EMN445" s="103"/>
      <c r="EMO445" s="101"/>
      <c r="EMP445" s="102"/>
      <c r="EMQ445" s="99"/>
      <c r="EMR445" s="99"/>
      <c r="EMS445" s="99"/>
      <c r="EMT445" s="103"/>
      <c r="EMU445" s="101"/>
      <c r="EMV445" s="102"/>
      <c r="EMW445" s="99"/>
      <c r="EMX445" s="99"/>
      <c r="EMY445" s="99"/>
      <c r="EMZ445" s="103"/>
      <c r="ENA445" s="101"/>
      <c r="ENB445" s="102"/>
      <c r="ENC445" s="99"/>
      <c r="END445" s="99"/>
      <c r="ENE445" s="99"/>
      <c r="ENF445" s="103"/>
      <c r="ENG445" s="101"/>
      <c r="ENH445" s="102"/>
      <c r="ENI445" s="99"/>
      <c r="ENJ445" s="99"/>
      <c r="ENK445" s="99"/>
      <c r="ENL445" s="103"/>
      <c r="ENM445" s="101"/>
      <c r="ENN445" s="102"/>
      <c r="ENO445" s="99"/>
      <c r="ENP445" s="99"/>
      <c r="ENQ445" s="99"/>
      <c r="ENR445" s="103"/>
      <c r="ENS445" s="101"/>
      <c r="ENT445" s="102"/>
      <c r="ENU445" s="99"/>
      <c r="ENV445" s="99"/>
      <c r="ENW445" s="99"/>
      <c r="ENX445" s="103"/>
      <c r="ENY445" s="101"/>
      <c r="ENZ445" s="102"/>
      <c r="EOA445" s="99"/>
      <c r="EOB445" s="99"/>
      <c r="EOC445" s="99"/>
      <c r="EOD445" s="103"/>
      <c r="EOE445" s="101"/>
      <c r="EOF445" s="102"/>
      <c r="EOG445" s="99"/>
      <c r="EOH445" s="99"/>
      <c r="EOI445" s="99"/>
      <c r="EOJ445" s="103"/>
      <c r="EOK445" s="101"/>
      <c r="EOL445" s="102"/>
      <c r="EOM445" s="99"/>
      <c r="EON445" s="99"/>
      <c r="EOO445" s="99"/>
      <c r="EOP445" s="103"/>
      <c r="EOQ445" s="101"/>
      <c r="EOR445" s="102"/>
      <c r="EOS445" s="99"/>
      <c r="EOT445" s="99"/>
      <c r="EOU445" s="99"/>
      <c r="EOV445" s="103"/>
      <c r="EOW445" s="101"/>
      <c r="EOX445" s="102"/>
      <c r="EOY445" s="99"/>
      <c r="EOZ445" s="99"/>
      <c r="EPA445" s="99"/>
      <c r="EPB445" s="103"/>
      <c r="EPC445" s="101"/>
      <c r="EPD445" s="102"/>
      <c r="EPE445" s="99"/>
      <c r="EPF445" s="99"/>
      <c r="EPG445" s="99"/>
      <c r="EPH445" s="103"/>
      <c r="EPI445" s="101"/>
      <c r="EPJ445" s="102"/>
      <c r="EPK445" s="99"/>
      <c r="EPL445" s="99"/>
      <c r="EPM445" s="99"/>
      <c r="EPN445" s="103"/>
      <c r="EPO445" s="101"/>
      <c r="EPP445" s="102"/>
      <c r="EPQ445" s="99"/>
      <c r="EPR445" s="99"/>
      <c r="EPS445" s="99"/>
      <c r="EPT445" s="103"/>
      <c r="EPU445" s="101"/>
      <c r="EPV445" s="102"/>
      <c r="EPW445" s="99"/>
      <c r="EPX445" s="99"/>
      <c r="EPY445" s="99"/>
      <c r="EPZ445" s="103"/>
      <c r="EQA445" s="101"/>
      <c r="EQB445" s="102"/>
      <c r="EQC445" s="99"/>
      <c r="EQD445" s="99"/>
      <c r="EQE445" s="99"/>
      <c r="EQF445" s="103"/>
      <c r="EQG445" s="101"/>
      <c r="EQH445" s="102"/>
      <c r="EQI445" s="99"/>
      <c r="EQJ445" s="99"/>
      <c r="EQK445" s="99"/>
      <c r="EQL445" s="103"/>
      <c r="EQM445" s="101"/>
      <c r="EQN445" s="102"/>
      <c r="EQO445" s="99"/>
      <c r="EQP445" s="99"/>
      <c r="EQQ445" s="99"/>
      <c r="EQR445" s="103"/>
      <c r="EQS445" s="101"/>
      <c r="EQT445" s="102"/>
      <c r="EQU445" s="99"/>
      <c r="EQV445" s="99"/>
      <c r="EQW445" s="99"/>
      <c r="EQX445" s="103"/>
      <c r="EQY445" s="101"/>
      <c r="EQZ445" s="102"/>
      <c r="ERA445" s="99"/>
      <c r="ERB445" s="99"/>
      <c r="ERC445" s="99"/>
      <c r="ERD445" s="103"/>
      <c r="ERE445" s="101"/>
      <c r="ERF445" s="102"/>
      <c r="ERG445" s="99"/>
      <c r="ERH445" s="99"/>
      <c r="ERI445" s="99"/>
      <c r="ERJ445" s="103"/>
      <c r="ERK445" s="101"/>
      <c r="ERL445" s="102"/>
      <c r="ERM445" s="99"/>
      <c r="ERN445" s="99"/>
      <c r="ERO445" s="99"/>
      <c r="ERP445" s="103"/>
      <c r="ERQ445" s="101"/>
      <c r="ERR445" s="102"/>
      <c r="ERS445" s="99"/>
      <c r="ERT445" s="99"/>
      <c r="ERU445" s="99"/>
      <c r="ERV445" s="103"/>
      <c r="ERW445" s="101"/>
      <c r="ERX445" s="102"/>
      <c r="ERY445" s="99"/>
      <c r="ERZ445" s="99"/>
      <c r="ESA445" s="99"/>
      <c r="ESB445" s="103"/>
      <c r="ESC445" s="101"/>
      <c r="ESD445" s="102"/>
      <c r="ESE445" s="99"/>
      <c r="ESF445" s="99"/>
      <c r="ESG445" s="99"/>
      <c r="ESH445" s="103"/>
      <c r="ESI445" s="101"/>
      <c r="ESJ445" s="102"/>
      <c r="ESK445" s="99"/>
      <c r="ESL445" s="99"/>
      <c r="ESM445" s="99"/>
      <c r="ESN445" s="103"/>
      <c r="ESO445" s="101"/>
      <c r="ESP445" s="102"/>
      <c r="ESQ445" s="99"/>
      <c r="ESR445" s="99"/>
      <c r="ESS445" s="99"/>
      <c r="EST445" s="103"/>
      <c r="ESU445" s="101"/>
      <c r="ESV445" s="102"/>
      <c r="ESW445" s="99"/>
      <c r="ESX445" s="99"/>
      <c r="ESY445" s="99"/>
      <c r="ESZ445" s="103"/>
      <c r="ETA445" s="101"/>
      <c r="ETB445" s="102"/>
      <c r="ETC445" s="99"/>
      <c r="ETD445" s="99"/>
      <c r="ETE445" s="99"/>
      <c r="ETF445" s="103"/>
      <c r="ETG445" s="101"/>
      <c r="ETH445" s="102"/>
      <c r="ETI445" s="99"/>
      <c r="ETJ445" s="99"/>
      <c r="ETK445" s="99"/>
      <c r="ETL445" s="103"/>
      <c r="ETM445" s="101"/>
      <c r="ETN445" s="102"/>
      <c r="ETO445" s="99"/>
      <c r="ETP445" s="99"/>
      <c r="ETQ445" s="99"/>
      <c r="ETR445" s="103"/>
      <c r="ETS445" s="101"/>
      <c r="ETT445" s="102"/>
      <c r="ETU445" s="99"/>
      <c r="ETV445" s="99"/>
      <c r="ETW445" s="99"/>
      <c r="ETX445" s="103"/>
      <c r="ETY445" s="101"/>
      <c r="ETZ445" s="102"/>
      <c r="EUA445" s="99"/>
      <c r="EUB445" s="99"/>
      <c r="EUC445" s="99"/>
      <c r="EUD445" s="103"/>
      <c r="EUE445" s="101"/>
      <c r="EUF445" s="102"/>
      <c r="EUG445" s="99"/>
      <c r="EUH445" s="99"/>
      <c r="EUI445" s="99"/>
      <c r="EUJ445" s="103"/>
      <c r="EUK445" s="101"/>
      <c r="EUL445" s="102"/>
      <c r="EUM445" s="99"/>
      <c r="EUN445" s="99"/>
      <c r="EUO445" s="99"/>
      <c r="EUP445" s="103"/>
      <c r="EUQ445" s="101"/>
      <c r="EUR445" s="102"/>
      <c r="EUS445" s="99"/>
      <c r="EUT445" s="99"/>
      <c r="EUU445" s="99"/>
      <c r="EUV445" s="103"/>
      <c r="EUW445" s="101"/>
      <c r="EUX445" s="102"/>
      <c r="EUY445" s="99"/>
      <c r="EUZ445" s="99"/>
      <c r="EVA445" s="99"/>
      <c r="EVB445" s="103"/>
      <c r="EVC445" s="101"/>
      <c r="EVD445" s="102"/>
      <c r="EVE445" s="99"/>
      <c r="EVF445" s="99"/>
      <c r="EVG445" s="99"/>
      <c r="EVH445" s="103"/>
      <c r="EVI445" s="101"/>
      <c r="EVJ445" s="102"/>
      <c r="EVK445" s="99"/>
      <c r="EVL445" s="99"/>
      <c r="EVM445" s="99"/>
      <c r="EVN445" s="103"/>
      <c r="EVO445" s="101"/>
      <c r="EVP445" s="102"/>
      <c r="EVQ445" s="99"/>
      <c r="EVR445" s="99"/>
      <c r="EVS445" s="99"/>
      <c r="EVT445" s="103"/>
      <c r="EVU445" s="101"/>
      <c r="EVV445" s="102"/>
      <c r="EVW445" s="99"/>
      <c r="EVX445" s="99"/>
      <c r="EVY445" s="99"/>
      <c r="EVZ445" s="103"/>
      <c r="EWA445" s="101"/>
      <c r="EWB445" s="102"/>
      <c r="EWC445" s="99"/>
      <c r="EWD445" s="99"/>
      <c r="EWE445" s="99"/>
      <c r="EWF445" s="103"/>
      <c r="EWG445" s="101"/>
      <c r="EWH445" s="102"/>
      <c r="EWI445" s="99"/>
      <c r="EWJ445" s="99"/>
      <c r="EWK445" s="99"/>
      <c r="EWL445" s="103"/>
      <c r="EWM445" s="101"/>
      <c r="EWN445" s="102"/>
      <c r="EWO445" s="99"/>
      <c r="EWP445" s="99"/>
      <c r="EWQ445" s="99"/>
      <c r="EWR445" s="103"/>
      <c r="EWS445" s="101"/>
      <c r="EWT445" s="102"/>
      <c r="EWU445" s="99"/>
      <c r="EWV445" s="99"/>
      <c r="EWW445" s="99"/>
      <c r="EWX445" s="103"/>
      <c r="EWY445" s="101"/>
      <c r="EWZ445" s="102"/>
      <c r="EXA445" s="99"/>
      <c r="EXB445" s="99"/>
      <c r="EXC445" s="99"/>
      <c r="EXD445" s="103"/>
      <c r="EXE445" s="101"/>
      <c r="EXF445" s="102"/>
      <c r="EXG445" s="99"/>
      <c r="EXH445" s="99"/>
      <c r="EXI445" s="99"/>
      <c r="EXJ445" s="103"/>
      <c r="EXK445" s="101"/>
      <c r="EXL445" s="102"/>
      <c r="EXM445" s="99"/>
      <c r="EXN445" s="99"/>
      <c r="EXO445" s="99"/>
      <c r="EXP445" s="103"/>
      <c r="EXQ445" s="101"/>
      <c r="EXR445" s="102"/>
      <c r="EXS445" s="99"/>
      <c r="EXT445" s="99"/>
      <c r="EXU445" s="99"/>
      <c r="EXV445" s="103"/>
      <c r="EXW445" s="101"/>
      <c r="EXX445" s="102"/>
      <c r="EXY445" s="99"/>
      <c r="EXZ445" s="99"/>
      <c r="EYA445" s="99"/>
      <c r="EYB445" s="103"/>
      <c r="EYC445" s="101"/>
      <c r="EYD445" s="102"/>
      <c r="EYE445" s="99"/>
      <c r="EYF445" s="99"/>
      <c r="EYG445" s="99"/>
      <c r="EYH445" s="103"/>
      <c r="EYI445" s="101"/>
      <c r="EYJ445" s="102"/>
      <c r="EYK445" s="99"/>
      <c r="EYL445" s="99"/>
      <c r="EYM445" s="99"/>
      <c r="EYN445" s="103"/>
      <c r="EYO445" s="101"/>
      <c r="EYP445" s="102"/>
      <c r="EYQ445" s="99"/>
      <c r="EYR445" s="99"/>
      <c r="EYS445" s="99"/>
      <c r="EYT445" s="103"/>
      <c r="EYU445" s="101"/>
      <c r="EYV445" s="102"/>
      <c r="EYW445" s="99"/>
      <c r="EYX445" s="99"/>
      <c r="EYY445" s="99"/>
      <c r="EYZ445" s="103"/>
      <c r="EZA445" s="101"/>
      <c r="EZB445" s="102"/>
      <c r="EZC445" s="99"/>
      <c r="EZD445" s="99"/>
      <c r="EZE445" s="99"/>
      <c r="EZF445" s="103"/>
      <c r="EZG445" s="101"/>
      <c r="EZH445" s="102"/>
      <c r="EZI445" s="99"/>
      <c r="EZJ445" s="99"/>
      <c r="EZK445" s="99"/>
      <c r="EZL445" s="103"/>
      <c r="EZM445" s="101"/>
      <c r="EZN445" s="102"/>
      <c r="EZO445" s="99"/>
      <c r="EZP445" s="99"/>
      <c r="EZQ445" s="99"/>
      <c r="EZR445" s="103"/>
      <c r="EZS445" s="101"/>
      <c r="EZT445" s="102"/>
      <c r="EZU445" s="99"/>
      <c r="EZV445" s="99"/>
      <c r="EZW445" s="99"/>
      <c r="EZX445" s="103"/>
      <c r="EZY445" s="101"/>
      <c r="EZZ445" s="102"/>
      <c r="FAA445" s="99"/>
      <c r="FAB445" s="99"/>
      <c r="FAC445" s="99"/>
      <c r="FAD445" s="103"/>
      <c r="FAE445" s="101"/>
      <c r="FAF445" s="102"/>
      <c r="FAG445" s="99"/>
      <c r="FAH445" s="99"/>
      <c r="FAI445" s="99"/>
      <c r="FAJ445" s="103"/>
      <c r="FAK445" s="101"/>
      <c r="FAL445" s="102"/>
      <c r="FAM445" s="99"/>
      <c r="FAN445" s="99"/>
      <c r="FAO445" s="99"/>
      <c r="FAP445" s="103"/>
      <c r="FAQ445" s="101"/>
      <c r="FAR445" s="102"/>
      <c r="FAS445" s="99"/>
      <c r="FAT445" s="99"/>
      <c r="FAU445" s="99"/>
      <c r="FAV445" s="103"/>
      <c r="FAW445" s="101"/>
      <c r="FAX445" s="102"/>
      <c r="FAY445" s="99"/>
      <c r="FAZ445" s="99"/>
      <c r="FBA445" s="99"/>
      <c r="FBB445" s="103"/>
      <c r="FBC445" s="101"/>
      <c r="FBD445" s="102"/>
      <c r="FBE445" s="99"/>
      <c r="FBF445" s="99"/>
      <c r="FBG445" s="99"/>
      <c r="FBH445" s="103"/>
      <c r="FBI445" s="101"/>
      <c r="FBJ445" s="102"/>
      <c r="FBK445" s="99"/>
      <c r="FBL445" s="99"/>
      <c r="FBM445" s="99"/>
      <c r="FBN445" s="103"/>
      <c r="FBO445" s="101"/>
      <c r="FBP445" s="102"/>
      <c r="FBQ445" s="99"/>
      <c r="FBR445" s="99"/>
      <c r="FBS445" s="99"/>
      <c r="FBT445" s="103"/>
      <c r="FBU445" s="101"/>
      <c r="FBV445" s="102"/>
      <c r="FBW445" s="99"/>
      <c r="FBX445" s="99"/>
      <c r="FBY445" s="99"/>
      <c r="FBZ445" s="103"/>
      <c r="FCA445" s="101"/>
      <c r="FCB445" s="102"/>
      <c r="FCC445" s="99"/>
      <c r="FCD445" s="99"/>
      <c r="FCE445" s="99"/>
      <c r="FCF445" s="103"/>
      <c r="FCG445" s="101"/>
      <c r="FCH445" s="102"/>
      <c r="FCI445" s="99"/>
      <c r="FCJ445" s="99"/>
      <c r="FCK445" s="99"/>
      <c r="FCL445" s="103"/>
      <c r="FCM445" s="101"/>
      <c r="FCN445" s="102"/>
      <c r="FCO445" s="99"/>
      <c r="FCP445" s="99"/>
      <c r="FCQ445" s="99"/>
      <c r="FCR445" s="103"/>
      <c r="FCS445" s="101"/>
      <c r="FCT445" s="102"/>
      <c r="FCU445" s="99"/>
      <c r="FCV445" s="99"/>
      <c r="FCW445" s="99"/>
      <c r="FCX445" s="103"/>
      <c r="FCY445" s="101"/>
      <c r="FCZ445" s="102"/>
      <c r="FDA445" s="99"/>
      <c r="FDB445" s="99"/>
      <c r="FDC445" s="99"/>
      <c r="FDD445" s="103"/>
      <c r="FDE445" s="101"/>
      <c r="FDF445" s="102"/>
      <c r="FDG445" s="99"/>
      <c r="FDH445" s="99"/>
      <c r="FDI445" s="99"/>
      <c r="FDJ445" s="103"/>
      <c r="FDK445" s="101"/>
      <c r="FDL445" s="102"/>
      <c r="FDM445" s="99"/>
      <c r="FDN445" s="99"/>
      <c r="FDO445" s="99"/>
      <c r="FDP445" s="103"/>
      <c r="FDQ445" s="101"/>
      <c r="FDR445" s="102"/>
      <c r="FDS445" s="99"/>
      <c r="FDT445" s="99"/>
      <c r="FDU445" s="99"/>
      <c r="FDV445" s="103"/>
      <c r="FDW445" s="101"/>
      <c r="FDX445" s="102"/>
      <c r="FDY445" s="99"/>
      <c r="FDZ445" s="99"/>
      <c r="FEA445" s="99"/>
      <c r="FEB445" s="103"/>
      <c r="FEC445" s="101"/>
      <c r="FED445" s="102"/>
      <c r="FEE445" s="99"/>
      <c r="FEF445" s="99"/>
      <c r="FEG445" s="99"/>
      <c r="FEH445" s="103"/>
      <c r="FEI445" s="101"/>
      <c r="FEJ445" s="102"/>
      <c r="FEK445" s="99"/>
      <c r="FEL445" s="99"/>
      <c r="FEM445" s="99"/>
      <c r="FEN445" s="103"/>
      <c r="FEO445" s="101"/>
      <c r="FEP445" s="102"/>
      <c r="FEQ445" s="99"/>
      <c r="FER445" s="99"/>
      <c r="FES445" s="99"/>
      <c r="FET445" s="103"/>
      <c r="FEU445" s="101"/>
      <c r="FEV445" s="102"/>
      <c r="FEW445" s="99"/>
      <c r="FEX445" s="99"/>
      <c r="FEY445" s="99"/>
      <c r="FEZ445" s="103"/>
      <c r="FFA445" s="101"/>
      <c r="FFB445" s="102"/>
      <c r="FFC445" s="99"/>
      <c r="FFD445" s="99"/>
      <c r="FFE445" s="99"/>
      <c r="FFF445" s="103"/>
      <c r="FFG445" s="101"/>
      <c r="FFH445" s="102"/>
      <c r="FFI445" s="99"/>
      <c r="FFJ445" s="99"/>
      <c r="FFK445" s="99"/>
      <c r="FFL445" s="103"/>
      <c r="FFM445" s="101"/>
      <c r="FFN445" s="102"/>
      <c r="FFO445" s="99"/>
      <c r="FFP445" s="99"/>
      <c r="FFQ445" s="99"/>
      <c r="FFR445" s="103"/>
      <c r="FFS445" s="101"/>
      <c r="FFT445" s="102"/>
      <c r="FFU445" s="99"/>
      <c r="FFV445" s="99"/>
      <c r="FFW445" s="99"/>
      <c r="FFX445" s="103"/>
      <c r="FFY445" s="101"/>
      <c r="FFZ445" s="102"/>
      <c r="FGA445" s="99"/>
      <c r="FGB445" s="99"/>
      <c r="FGC445" s="99"/>
      <c r="FGD445" s="103"/>
      <c r="FGE445" s="101"/>
      <c r="FGF445" s="102"/>
      <c r="FGG445" s="99"/>
      <c r="FGH445" s="99"/>
      <c r="FGI445" s="99"/>
      <c r="FGJ445" s="103"/>
      <c r="FGK445" s="101"/>
      <c r="FGL445" s="102"/>
      <c r="FGM445" s="99"/>
      <c r="FGN445" s="99"/>
      <c r="FGO445" s="99"/>
      <c r="FGP445" s="103"/>
      <c r="FGQ445" s="101"/>
      <c r="FGR445" s="102"/>
      <c r="FGS445" s="99"/>
      <c r="FGT445" s="99"/>
      <c r="FGU445" s="99"/>
      <c r="FGV445" s="103"/>
      <c r="FGW445" s="101"/>
      <c r="FGX445" s="102"/>
      <c r="FGY445" s="99"/>
      <c r="FGZ445" s="99"/>
      <c r="FHA445" s="99"/>
      <c r="FHB445" s="103"/>
      <c r="FHC445" s="101"/>
      <c r="FHD445" s="102"/>
      <c r="FHE445" s="99"/>
      <c r="FHF445" s="99"/>
      <c r="FHG445" s="99"/>
      <c r="FHH445" s="103"/>
      <c r="FHI445" s="101"/>
      <c r="FHJ445" s="102"/>
      <c r="FHK445" s="99"/>
      <c r="FHL445" s="99"/>
      <c r="FHM445" s="99"/>
      <c r="FHN445" s="103"/>
      <c r="FHO445" s="101"/>
      <c r="FHP445" s="102"/>
      <c r="FHQ445" s="99"/>
      <c r="FHR445" s="99"/>
      <c r="FHS445" s="99"/>
      <c r="FHT445" s="103"/>
      <c r="FHU445" s="101"/>
      <c r="FHV445" s="102"/>
      <c r="FHW445" s="99"/>
      <c r="FHX445" s="99"/>
      <c r="FHY445" s="99"/>
      <c r="FHZ445" s="103"/>
      <c r="FIA445" s="101"/>
      <c r="FIB445" s="102"/>
      <c r="FIC445" s="99"/>
      <c r="FID445" s="99"/>
      <c r="FIE445" s="99"/>
      <c r="FIF445" s="103"/>
      <c r="FIG445" s="101"/>
      <c r="FIH445" s="102"/>
      <c r="FII445" s="99"/>
      <c r="FIJ445" s="99"/>
      <c r="FIK445" s="99"/>
      <c r="FIL445" s="103"/>
      <c r="FIM445" s="101"/>
      <c r="FIN445" s="102"/>
      <c r="FIO445" s="99"/>
      <c r="FIP445" s="99"/>
      <c r="FIQ445" s="99"/>
      <c r="FIR445" s="103"/>
      <c r="FIS445" s="101"/>
      <c r="FIT445" s="102"/>
      <c r="FIU445" s="99"/>
      <c r="FIV445" s="99"/>
      <c r="FIW445" s="99"/>
      <c r="FIX445" s="103"/>
      <c r="FIY445" s="101"/>
      <c r="FIZ445" s="102"/>
      <c r="FJA445" s="99"/>
      <c r="FJB445" s="99"/>
      <c r="FJC445" s="99"/>
      <c r="FJD445" s="103"/>
      <c r="FJE445" s="101"/>
      <c r="FJF445" s="102"/>
      <c r="FJG445" s="99"/>
      <c r="FJH445" s="99"/>
      <c r="FJI445" s="99"/>
      <c r="FJJ445" s="103"/>
      <c r="FJK445" s="101"/>
      <c r="FJL445" s="102"/>
      <c r="FJM445" s="99"/>
      <c r="FJN445" s="99"/>
      <c r="FJO445" s="99"/>
      <c r="FJP445" s="103"/>
      <c r="FJQ445" s="101"/>
      <c r="FJR445" s="102"/>
      <c r="FJS445" s="99"/>
      <c r="FJT445" s="99"/>
      <c r="FJU445" s="99"/>
      <c r="FJV445" s="103"/>
      <c r="FJW445" s="101"/>
      <c r="FJX445" s="102"/>
      <c r="FJY445" s="99"/>
      <c r="FJZ445" s="99"/>
      <c r="FKA445" s="99"/>
      <c r="FKB445" s="103"/>
      <c r="FKC445" s="101"/>
      <c r="FKD445" s="102"/>
      <c r="FKE445" s="99"/>
      <c r="FKF445" s="99"/>
      <c r="FKG445" s="99"/>
      <c r="FKH445" s="103"/>
      <c r="FKI445" s="101"/>
      <c r="FKJ445" s="102"/>
      <c r="FKK445" s="99"/>
      <c r="FKL445" s="99"/>
      <c r="FKM445" s="99"/>
      <c r="FKN445" s="103"/>
      <c r="FKO445" s="101"/>
      <c r="FKP445" s="102"/>
      <c r="FKQ445" s="99"/>
      <c r="FKR445" s="99"/>
      <c r="FKS445" s="99"/>
      <c r="FKT445" s="103"/>
      <c r="FKU445" s="101"/>
      <c r="FKV445" s="102"/>
      <c r="FKW445" s="99"/>
      <c r="FKX445" s="99"/>
      <c r="FKY445" s="99"/>
      <c r="FKZ445" s="103"/>
      <c r="FLA445" s="101"/>
      <c r="FLB445" s="102"/>
      <c r="FLC445" s="99"/>
      <c r="FLD445" s="99"/>
      <c r="FLE445" s="99"/>
      <c r="FLF445" s="103"/>
      <c r="FLG445" s="101"/>
      <c r="FLH445" s="102"/>
      <c r="FLI445" s="99"/>
      <c r="FLJ445" s="99"/>
      <c r="FLK445" s="99"/>
      <c r="FLL445" s="103"/>
      <c r="FLM445" s="101"/>
      <c r="FLN445" s="102"/>
      <c r="FLO445" s="99"/>
      <c r="FLP445" s="99"/>
      <c r="FLQ445" s="99"/>
      <c r="FLR445" s="103"/>
      <c r="FLS445" s="101"/>
      <c r="FLT445" s="102"/>
      <c r="FLU445" s="99"/>
      <c r="FLV445" s="99"/>
      <c r="FLW445" s="99"/>
      <c r="FLX445" s="103"/>
      <c r="FLY445" s="101"/>
      <c r="FLZ445" s="102"/>
      <c r="FMA445" s="99"/>
      <c r="FMB445" s="99"/>
      <c r="FMC445" s="99"/>
      <c r="FMD445" s="103"/>
      <c r="FME445" s="101"/>
      <c r="FMF445" s="102"/>
      <c r="FMG445" s="99"/>
      <c r="FMH445" s="99"/>
      <c r="FMI445" s="99"/>
      <c r="FMJ445" s="103"/>
      <c r="FMK445" s="101"/>
      <c r="FML445" s="102"/>
      <c r="FMM445" s="99"/>
      <c r="FMN445" s="99"/>
      <c r="FMO445" s="99"/>
      <c r="FMP445" s="103"/>
      <c r="FMQ445" s="101"/>
      <c r="FMR445" s="102"/>
      <c r="FMS445" s="99"/>
      <c r="FMT445" s="99"/>
      <c r="FMU445" s="99"/>
      <c r="FMV445" s="103"/>
      <c r="FMW445" s="101"/>
      <c r="FMX445" s="102"/>
      <c r="FMY445" s="99"/>
      <c r="FMZ445" s="99"/>
      <c r="FNA445" s="99"/>
      <c r="FNB445" s="103"/>
      <c r="FNC445" s="101"/>
      <c r="FND445" s="102"/>
      <c r="FNE445" s="99"/>
      <c r="FNF445" s="99"/>
      <c r="FNG445" s="99"/>
      <c r="FNH445" s="103"/>
      <c r="FNI445" s="101"/>
      <c r="FNJ445" s="102"/>
      <c r="FNK445" s="99"/>
      <c r="FNL445" s="99"/>
      <c r="FNM445" s="99"/>
      <c r="FNN445" s="103"/>
      <c r="FNO445" s="101"/>
      <c r="FNP445" s="102"/>
      <c r="FNQ445" s="99"/>
      <c r="FNR445" s="99"/>
      <c r="FNS445" s="99"/>
      <c r="FNT445" s="103"/>
      <c r="FNU445" s="101"/>
      <c r="FNV445" s="102"/>
      <c r="FNW445" s="99"/>
      <c r="FNX445" s="99"/>
      <c r="FNY445" s="99"/>
      <c r="FNZ445" s="103"/>
      <c r="FOA445" s="101"/>
      <c r="FOB445" s="102"/>
      <c r="FOC445" s="99"/>
      <c r="FOD445" s="99"/>
      <c r="FOE445" s="99"/>
      <c r="FOF445" s="103"/>
      <c r="FOG445" s="101"/>
      <c r="FOH445" s="102"/>
      <c r="FOI445" s="99"/>
      <c r="FOJ445" s="99"/>
      <c r="FOK445" s="99"/>
      <c r="FOL445" s="103"/>
      <c r="FOM445" s="101"/>
      <c r="FON445" s="102"/>
      <c r="FOO445" s="99"/>
      <c r="FOP445" s="99"/>
      <c r="FOQ445" s="99"/>
      <c r="FOR445" s="103"/>
      <c r="FOS445" s="101"/>
      <c r="FOT445" s="102"/>
      <c r="FOU445" s="99"/>
      <c r="FOV445" s="99"/>
      <c r="FOW445" s="99"/>
      <c r="FOX445" s="103"/>
      <c r="FOY445" s="101"/>
      <c r="FOZ445" s="102"/>
      <c r="FPA445" s="99"/>
      <c r="FPB445" s="99"/>
      <c r="FPC445" s="99"/>
      <c r="FPD445" s="103"/>
      <c r="FPE445" s="101"/>
      <c r="FPF445" s="102"/>
      <c r="FPG445" s="99"/>
      <c r="FPH445" s="99"/>
      <c r="FPI445" s="99"/>
      <c r="FPJ445" s="103"/>
      <c r="FPK445" s="101"/>
      <c r="FPL445" s="102"/>
      <c r="FPM445" s="99"/>
      <c r="FPN445" s="99"/>
      <c r="FPO445" s="99"/>
      <c r="FPP445" s="103"/>
      <c r="FPQ445" s="101"/>
      <c r="FPR445" s="102"/>
      <c r="FPS445" s="99"/>
      <c r="FPT445" s="99"/>
      <c r="FPU445" s="99"/>
      <c r="FPV445" s="103"/>
      <c r="FPW445" s="101"/>
      <c r="FPX445" s="102"/>
      <c r="FPY445" s="99"/>
      <c r="FPZ445" s="99"/>
      <c r="FQA445" s="99"/>
      <c r="FQB445" s="103"/>
      <c r="FQC445" s="101"/>
      <c r="FQD445" s="102"/>
      <c r="FQE445" s="99"/>
      <c r="FQF445" s="99"/>
      <c r="FQG445" s="99"/>
      <c r="FQH445" s="103"/>
      <c r="FQI445" s="101"/>
      <c r="FQJ445" s="102"/>
      <c r="FQK445" s="99"/>
      <c r="FQL445" s="99"/>
      <c r="FQM445" s="99"/>
      <c r="FQN445" s="103"/>
      <c r="FQO445" s="101"/>
      <c r="FQP445" s="102"/>
      <c r="FQQ445" s="99"/>
      <c r="FQR445" s="99"/>
      <c r="FQS445" s="99"/>
      <c r="FQT445" s="103"/>
      <c r="FQU445" s="101"/>
      <c r="FQV445" s="102"/>
      <c r="FQW445" s="99"/>
      <c r="FQX445" s="99"/>
      <c r="FQY445" s="99"/>
      <c r="FQZ445" s="103"/>
      <c r="FRA445" s="101"/>
      <c r="FRB445" s="102"/>
      <c r="FRC445" s="99"/>
      <c r="FRD445" s="99"/>
      <c r="FRE445" s="99"/>
      <c r="FRF445" s="103"/>
      <c r="FRG445" s="101"/>
      <c r="FRH445" s="102"/>
      <c r="FRI445" s="99"/>
      <c r="FRJ445" s="99"/>
      <c r="FRK445" s="99"/>
      <c r="FRL445" s="103"/>
      <c r="FRM445" s="101"/>
      <c r="FRN445" s="102"/>
      <c r="FRO445" s="99"/>
      <c r="FRP445" s="99"/>
      <c r="FRQ445" s="99"/>
      <c r="FRR445" s="103"/>
      <c r="FRS445" s="101"/>
      <c r="FRT445" s="102"/>
      <c r="FRU445" s="99"/>
      <c r="FRV445" s="99"/>
      <c r="FRW445" s="99"/>
      <c r="FRX445" s="103"/>
      <c r="FRY445" s="101"/>
      <c r="FRZ445" s="102"/>
      <c r="FSA445" s="99"/>
      <c r="FSB445" s="99"/>
      <c r="FSC445" s="99"/>
      <c r="FSD445" s="103"/>
      <c r="FSE445" s="101"/>
      <c r="FSF445" s="102"/>
      <c r="FSG445" s="99"/>
      <c r="FSH445" s="99"/>
      <c r="FSI445" s="99"/>
      <c r="FSJ445" s="103"/>
      <c r="FSK445" s="101"/>
      <c r="FSL445" s="102"/>
      <c r="FSM445" s="99"/>
      <c r="FSN445" s="99"/>
      <c r="FSO445" s="99"/>
      <c r="FSP445" s="103"/>
      <c r="FSQ445" s="101"/>
      <c r="FSR445" s="102"/>
      <c r="FSS445" s="99"/>
      <c r="FST445" s="99"/>
      <c r="FSU445" s="99"/>
      <c r="FSV445" s="103"/>
      <c r="FSW445" s="101"/>
      <c r="FSX445" s="102"/>
      <c r="FSY445" s="99"/>
      <c r="FSZ445" s="99"/>
      <c r="FTA445" s="99"/>
      <c r="FTB445" s="103"/>
      <c r="FTC445" s="101"/>
      <c r="FTD445" s="102"/>
      <c r="FTE445" s="99"/>
      <c r="FTF445" s="99"/>
      <c r="FTG445" s="99"/>
      <c r="FTH445" s="103"/>
      <c r="FTI445" s="101"/>
      <c r="FTJ445" s="102"/>
      <c r="FTK445" s="99"/>
      <c r="FTL445" s="99"/>
      <c r="FTM445" s="99"/>
      <c r="FTN445" s="103"/>
      <c r="FTO445" s="101"/>
      <c r="FTP445" s="102"/>
      <c r="FTQ445" s="99"/>
      <c r="FTR445" s="99"/>
      <c r="FTS445" s="99"/>
      <c r="FTT445" s="103"/>
      <c r="FTU445" s="101"/>
      <c r="FTV445" s="102"/>
      <c r="FTW445" s="99"/>
      <c r="FTX445" s="99"/>
      <c r="FTY445" s="99"/>
      <c r="FTZ445" s="103"/>
      <c r="FUA445" s="101"/>
      <c r="FUB445" s="102"/>
      <c r="FUC445" s="99"/>
      <c r="FUD445" s="99"/>
      <c r="FUE445" s="99"/>
      <c r="FUF445" s="103"/>
      <c r="FUG445" s="101"/>
      <c r="FUH445" s="102"/>
      <c r="FUI445" s="99"/>
      <c r="FUJ445" s="99"/>
      <c r="FUK445" s="99"/>
      <c r="FUL445" s="103"/>
      <c r="FUM445" s="101"/>
      <c r="FUN445" s="102"/>
      <c r="FUO445" s="99"/>
      <c r="FUP445" s="99"/>
      <c r="FUQ445" s="99"/>
      <c r="FUR445" s="103"/>
      <c r="FUS445" s="101"/>
      <c r="FUT445" s="102"/>
      <c r="FUU445" s="99"/>
      <c r="FUV445" s="99"/>
      <c r="FUW445" s="99"/>
      <c r="FUX445" s="103"/>
      <c r="FUY445" s="101"/>
      <c r="FUZ445" s="102"/>
      <c r="FVA445" s="99"/>
      <c r="FVB445" s="99"/>
      <c r="FVC445" s="99"/>
      <c r="FVD445" s="103"/>
      <c r="FVE445" s="101"/>
      <c r="FVF445" s="102"/>
      <c r="FVG445" s="99"/>
      <c r="FVH445" s="99"/>
      <c r="FVI445" s="99"/>
      <c r="FVJ445" s="103"/>
      <c r="FVK445" s="101"/>
      <c r="FVL445" s="102"/>
      <c r="FVM445" s="99"/>
      <c r="FVN445" s="99"/>
      <c r="FVO445" s="99"/>
      <c r="FVP445" s="103"/>
      <c r="FVQ445" s="101"/>
      <c r="FVR445" s="102"/>
      <c r="FVS445" s="99"/>
      <c r="FVT445" s="99"/>
      <c r="FVU445" s="99"/>
      <c r="FVV445" s="103"/>
      <c r="FVW445" s="101"/>
      <c r="FVX445" s="102"/>
      <c r="FVY445" s="99"/>
      <c r="FVZ445" s="99"/>
      <c r="FWA445" s="99"/>
      <c r="FWB445" s="103"/>
      <c r="FWC445" s="101"/>
      <c r="FWD445" s="102"/>
      <c r="FWE445" s="99"/>
      <c r="FWF445" s="99"/>
      <c r="FWG445" s="99"/>
      <c r="FWH445" s="103"/>
      <c r="FWI445" s="101"/>
      <c r="FWJ445" s="102"/>
      <c r="FWK445" s="99"/>
      <c r="FWL445" s="99"/>
      <c r="FWM445" s="99"/>
      <c r="FWN445" s="103"/>
      <c r="FWO445" s="101"/>
      <c r="FWP445" s="102"/>
      <c r="FWQ445" s="99"/>
      <c r="FWR445" s="99"/>
      <c r="FWS445" s="99"/>
      <c r="FWT445" s="103"/>
      <c r="FWU445" s="101"/>
      <c r="FWV445" s="102"/>
      <c r="FWW445" s="99"/>
      <c r="FWX445" s="99"/>
      <c r="FWY445" s="99"/>
      <c r="FWZ445" s="103"/>
      <c r="FXA445" s="101"/>
      <c r="FXB445" s="102"/>
      <c r="FXC445" s="99"/>
      <c r="FXD445" s="99"/>
      <c r="FXE445" s="99"/>
      <c r="FXF445" s="103"/>
      <c r="FXG445" s="101"/>
      <c r="FXH445" s="102"/>
      <c r="FXI445" s="99"/>
      <c r="FXJ445" s="99"/>
      <c r="FXK445" s="99"/>
      <c r="FXL445" s="103"/>
      <c r="FXM445" s="101"/>
      <c r="FXN445" s="102"/>
      <c r="FXO445" s="99"/>
      <c r="FXP445" s="99"/>
      <c r="FXQ445" s="99"/>
      <c r="FXR445" s="103"/>
      <c r="FXS445" s="101"/>
      <c r="FXT445" s="102"/>
      <c r="FXU445" s="99"/>
      <c r="FXV445" s="99"/>
      <c r="FXW445" s="99"/>
      <c r="FXX445" s="103"/>
      <c r="FXY445" s="101"/>
      <c r="FXZ445" s="102"/>
      <c r="FYA445" s="99"/>
      <c r="FYB445" s="99"/>
      <c r="FYC445" s="99"/>
      <c r="FYD445" s="103"/>
      <c r="FYE445" s="101"/>
      <c r="FYF445" s="102"/>
      <c r="FYG445" s="99"/>
      <c r="FYH445" s="99"/>
      <c r="FYI445" s="99"/>
      <c r="FYJ445" s="103"/>
      <c r="FYK445" s="101"/>
      <c r="FYL445" s="102"/>
      <c r="FYM445" s="99"/>
      <c r="FYN445" s="99"/>
      <c r="FYO445" s="99"/>
      <c r="FYP445" s="103"/>
      <c r="FYQ445" s="101"/>
      <c r="FYR445" s="102"/>
      <c r="FYS445" s="99"/>
      <c r="FYT445" s="99"/>
      <c r="FYU445" s="99"/>
      <c r="FYV445" s="103"/>
      <c r="FYW445" s="101"/>
      <c r="FYX445" s="102"/>
      <c r="FYY445" s="99"/>
      <c r="FYZ445" s="99"/>
      <c r="FZA445" s="99"/>
      <c r="FZB445" s="103"/>
      <c r="FZC445" s="101"/>
      <c r="FZD445" s="102"/>
      <c r="FZE445" s="99"/>
      <c r="FZF445" s="99"/>
      <c r="FZG445" s="99"/>
      <c r="FZH445" s="103"/>
      <c r="FZI445" s="101"/>
      <c r="FZJ445" s="102"/>
      <c r="FZK445" s="99"/>
      <c r="FZL445" s="99"/>
      <c r="FZM445" s="99"/>
      <c r="FZN445" s="103"/>
      <c r="FZO445" s="101"/>
      <c r="FZP445" s="102"/>
      <c r="FZQ445" s="99"/>
      <c r="FZR445" s="99"/>
      <c r="FZS445" s="99"/>
      <c r="FZT445" s="103"/>
      <c r="FZU445" s="101"/>
      <c r="FZV445" s="102"/>
      <c r="FZW445" s="99"/>
      <c r="FZX445" s="99"/>
      <c r="FZY445" s="99"/>
      <c r="FZZ445" s="103"/>
      <c r="GAA445" s="101"/>
      <c r="GAB445" s="102"/>
      <c r="GAC445" s="99"/>
      <c r="GAD445" s="99"/>
      <c r="GAE445" s="99"/>
      <c r="GAF445" s="103"/>
      <c r="GAG445" s="101"/>
      <c r="GAH445" s="102"/>
      <c r="GAI445" s="99"/>
      <c r="GAJ445" s="99"/>
      <c r="GAK445" s="99"/>
      <c r="GAL445" s="103"/>
      <c r="GAM445" s="101"/>
      <c r="GAN445" s="102"/>
      <c r="GAO445" s="99"/>
      <c r="GAP445" s="99"/>
      <c r="GAQ445" s="99"/>
      <c r="GAR445" s="103"/>
      <c r="GAS445" s="101"/>
      <c r="GAT445" s="102"/>
      <c r="GAU445" s="99"/>
      <c r="GAV445" s="99"/>
      <c r="GAW445" s="99"/>
      <c r="GAX445" s="103"/>
      <c r="GAY445" s="101"/>
      <c r="GAZ445" s="102"/>
      <c r="GBA445" s="99"/>
      <c r="GBB445" s="99"/>
      <c r="GBC445" s="99"/>
      <c r="GBD445" s="103"/>
      <c r="GBE445" s="101"/>
      <c r="GBF445" s="102"/>
      <c r="GBG445" s="99"/>
      <c r="GBH445" s="99"/>
      <c r="GBI445" s="99"/>
      <c r="GBJ445" s="103"/>
      <c r="GBK445" s="101"/>
      <c r="GBL445" s="102"/>
      <c r="GBM445" s="99"/>
      <c r="GBN445" s="99"/>
      <c r="GBO445" s="99"/>
      <c r="GBP445" s="103"/>
      <c r="GBQ445" s="101"/>
      <c r="GBR445" s="102"/>
      <c r="GBS445" s="99"/>
      <c r="GBT445" s="99"/>
      <c r="GBU445" s="99"/>
      <c r="GBV445" s="103"/>
      <c r="GBW445" s="101"/>
      <c r="GBX445" s="102"/>
      <c r="GBY445" s="99"/>
      <c r="GBZ445" s="99"/>
      <c r="GCA445" s="99"/>
      <c r="GCB445" s="103"/>
      <c r="GCC445" s="101"/>
      <c r="GCD445" s="102"/>
      <c r="GCE445" s="99"/>
      <c r="GCF445" s="99"/>
      <c r="GCG445" s="99"/>
      <c r="GCH445" s="103"/>
      <c r="GCI445" s="101"/>
      <c r="GCJ445" s="102"/>
      <c r="GCK445" s="99"/>
      <c r="GCL445" s="99"/>
      <c r="GCM445" s="99"/>
      <c r="GCN445" s="103"/>
      <c r="GCO445" s="101"/>
      <c r="GCP445" s="102"/>
      <c r="GCQ445" s="99"/>
      <c r="GCR445" s="99"/>
      <c r="GCS445" s="99"/>
      <c r="GCT445" s="103"/>
      <c r="GCU445" s="101"/>
      <c r="GCV445" s="102"/>
      <c r="GCW445" s="99"/>
      <c r="GCX445" s="99"/>
      <c r="GCY445" s="99"/>
      <c r="GCZ445" s="103"/>
      <c r="GDA445" s="101"/>
      <c r="GDB445" s="102"/>
      <c r="GDC445" s="99"/>
      <c r="GDD445" s="99"/>
      <c r="GDE445" s="99"/>
      <c r="GDF445" s="103"/>
      <c r="GDG445" s="101"/>
      <c r="GDH445" s="102"/>
      <c r="GDI445" s="99"/>
      <c r="GDJ445" s="99"/>
      <c r="GDK445" s="99"/>
      <c r="GDL445" s="103"/>
      <c r="GDM445" s="101"/>
      <c r="GDN445" s="102"/>
      <c r="GDO445" s="99"/>
      <c r="GDP445" s="99"/>
      <c r="GDQ445" s="99"/>
      <c r="GDR445" s="103"/>
      <c r="GDS445" s="101"/>
      <c r="GDT445" s="102"/>
      <c r="GDU445" s="99"/>
      <c r="GDV445" s="99"/>
      <c r="GDW445" s="99"/>
      <c r="GDX445" s="103"/>
      <c r="GDY445" s="101"/>
      <c r="GDZ445" s="102"/>
      <c r="GEA445" s="99"/>
      <c r="GEB445" s="99"/>
      <c r="GEC445" s="99"/>
      <c r="GED445" s="103"/>
      <c r="GEE445" s="101"/>
      <c r="GEF445" s="102"/>
      <c r="GEG445" s="99"/>
      <c r="GEH445" s="99"/>
      <c r="GEI445" s="99"/>
      <c r="GEJ445" s="103"/>
      <c r="GEK445" s="101"/>
      <c r="GEL445" s="102"/>
      <c r="GEM445" s="99"/>
      <c r="GEN445" s="99"/>
      <c r="GEO445" s="99"/>
      <c r="GEP445" s="103"/>
      <c r="GEQ445" s="101"/>
      <c r="GER445" s="102"/>
      <c r="GES445" s="99"/>
      <c r="GET445" s="99"/>
      <c r="GEU445" s="99"/>
      <c r="GEV445" s="103"/>
      <c r="GEW445" s="101"/>
      <c r="GEX445" s="102"/>
      <c r="GEY445" s="99"/>
      <c r="GEZ445" s="99"/>
      <c r="GFA445" s="99"/>
      <c r="GFB445" s="103"/>
      <c r="GFC445" s="101"/>
      <c r="GFD445" s="102"/>
      <c r="GFE445" s="99"/>
      <c r="GFF445" s="99"/>
      <c r="GFG445" s="99"/>
      <c r="GFH445" s="103"/>
      <c r="GFI445" s="101"/>
      <c r="GFJ445" s="102"/>
      <c r="GFK445" s="99"/>
      <c r="GFL445" s="99"/>
      <c r="GFM445" s="99"/>
      <c r="GFN445" s="103"/>
      <c r="GFO445" s="101"/>
      <c r="GFP445" s="102"/>
      <c r="GFQ445" s="99"/>
      <c r="GFR445" s="99"/>
      <c r="GFS445" s="99"/>
      <c r="GFT445" s="103"/>
      <c r="GFU445" s="101"/>
      <c r="GFV445" s="102"/>
      <c r="GFW445" s="99"/>
      <c r="GFX445" s="99"/>
      <c r="GFY445" s="99"/>
      <c r="GFZ445" s="103"/>
      <c r="GGA445" s="101"/>
      <c r="GGB445" s="102"/>
      <c r="GGC445" s="99"/>
      <c r="GGD445" s="99"/>
      <c r="GGE445" s="99"/>
      <c r="GGF445" s="103"/>
      <c r="GGG445" s="101"/>
      <c r="GGH445" s="102"/>
      <c r="GGI445" s="99"/>
      <c r="GGJ445" s="99"/>
      <c r="GGK445" s="99"/>
      <c r="GGL445" s="103"/>
      <c r="GGM445" s="101"/>
      <c r="GGN445" s="102"/>
      <c r="GGO445" s="99"/>
      <c r="GGP445" s="99"/>
      <c r="GGQ445" s="99"/>
      <c r="GGR445" s="103"/>
      <c r="GGS445" s="101"/>
      <c r="GGT445" s="102"/>
      <c r="GGU445" s="99"/>
      <c r="GGV445" s="99"/>
      <c r="GGW445" s="99"/>
      <c r="GGX445" s="103"/>
      <c r="GGY445" s="101"/>
      <c r="GGZ445" s="102"/>
      <c r="GHA445" s="99"/>
      <c r="GHB445" s="99"/>
      <c r="GHC445" s="99"/>
      <c r="GHD445" s="103"/>
      <c r="GHE445" s="101"/>
      <c r="GHF445" s="102"/>
      <c r="GHG445" s="99"/>
      <c r="GHH445" s="99"/>
      <c r="GHI445" s="99"/>
      <c r="GHJ445" s="103"/>
      <c r="GHK445" s="101"/>
      <c r="GHL445" s="102"/>
      <c r="GHM445" s="99"/>
      <c r="GHN445" s="99"/>
      <c r="GHO445" s="99"/>
      <c r="GHP445" s="103"/>
      <c r="GHQ445" s="101"/>
      <c r="GHR445" s="102"/>
      <c r="GHS445" s="99"/>
      <c r="GHT445" s="99"/>
      <c r="GHU445" s="99"/>
      <c r="GHV445" s="103"/>
      <c r="GHW445" s="101"/>
      <c r="GHX445" s="102"/>
      <c r="GHY445" s="99"/>
      <c r="GHZ445" s="99"/>
      <c r="GIA445" s="99"/>
      <c r="GIB445" s="103"/>
      <c r="GIC445" s="101"/>
      <c r="GID445" s="102"/>
      <c r="GIE445" s="99"/>
      <c r="GIF445" s="99"/>
      <c r="GIG445" s="99"/>
      <c r="GIH445" s="103"/>
      <c r="GII445" s="101"/>
      <c r="GIJ445" s="102"/>
      <c r="GIK445" s="99"/>
      <c r="GIL445" s="99"/>
      <c r="GIM445" s="99"/>
      <c r="GIN445" s="103"/>
      <c r="GIO445" s="101"/>
      <c r="GIP445" s="102"/>
      <c r="GIQ445" s="99"/>
      <c r="GIR445" s="99"/>
      <c r="GIS445" s="99"/>
      <c r="GIT445" s="103"/>
      <c r="GIU445" s="101"/>
      <c r="GIV445" s="102"/>
      <c r="GIW445" s="99"/>
      <c r="GIX445" s="99"/>
      <c r="GIY445" s="99"/>
      <c r="GIZ445" s="103"/>
      <c r="GJA445" s="101"/>
      <c r="GJB445" s="102"/>
      <c r="GJC445" s="99"/>
      <c r="GJD445" s="99"/>
      <c r="GJE445" s="99"/>
      <c r="GJF445" s="103"/>
      <c r="GJG445" s="101"/>
      <c r="GJH445" s="102"/>
      <c r="GJI445" s="99"/>
      <c r="GJJ445" s="99"/>
      <c r="GJK445" s="99"/>
      <c r="GJL445" s="103"/>
      <c r="GJM445" s="101"/>
      <c r="GJN445" s="102"/>
      <c r="GJO445" s="99"/>
      <c r="GJP445" s="99"/>
      <c r="GJQ445" s="99"/>
      <c r="GJR445" s="103"/>
      <c r="GJS445" s="101"/>
      <c r="GJT445" s="102"/>
      <c r="GJU445" s="99"/>
      <c r="GJV445" s="99"/>
      <c r="GJW445" s="99"/>
      <c r="GJX445" s="103"/>
      <c r="GJY445" s="101"/>
      <c r="GJZ445" s="102"/>
      <c r="GKA445" s="99"/>
      <c r="GKB445" s="99"/>
      <c r="GKC445" s="99"/>
      <c r="GKD445" s="103"/>
      <c r="GKE445" s="101"/>
      <c r="GKF445" s="102"/>
      <c r="GKG445" s="99"/>
      <c r="GKH445" s="99"/>
      <c r="GKI445" s="99"/>
      <c r="GKJ445" s="103"/>
      <c r="GKK445" s="101"/>
      <c r="GKL445" s="102"/>
      <c r="GKM445" s="99"/>
      <c r="GKN445" s="99"/>
      <c r="GKO445" s="99"/>
      <c r="GKP445" s="103"/>
      <c r="GKQ445" s="101"/>
      <c r="GKR445" s="102"/>
      <c r="GKS445" s="99"/>
      <c r="GKT445" s="99"/>
      <c r="GKU445" s="99"/>
      <c r="GKV445" s="103"/>
      <c r="GKW445" s="101"/>
      <c r="GKX445" s="102"/>
      <c r="GKY445" s="99"/>
      <c r="GKZ445" s="99"/>
      <c r="GLA445" s="99"/>
      <c r="GLB445" s="103"/>
      <c r="GLC445" s="101"/>
      <c r="GLD445" s="102"/>
      <c r="GLE445" s="99"/>
      <c r="GLF445" s="99"/>
      <c r="GLG445" s="99"/>
      <c r="GLH445" s="103"/>
      <c r="GLI445" s="101"/>
      <c r="GLJ445" s="102"/>
      <c r="GLK445" s="99"/>
      <c r="GLL445" s="99"/>
      <c r="GLM445" s="99"/>
      <c r="GLN445" s="103"/>
      <c r="GLO445" s="101"/>
      <c r="GLP445" s="102"/>
      <c r="GLQ445" s="99"/>
      <c r="GLR445" s="99"/>
      <c r="GLS445" s="99"/>
      <c r="GLT445" s="103"/>
      <c r="GLU445" s="101"/>
      <c r="GLV445" s="102"/>
      <c r="GLW445" s="99"/>
      <c r="GLX445" s="99"/>
      <c r="GLY445" s="99"/>
      <c r="GLZ445" s="103"/>
      <c r="GMA445" s="101"/>
      <c r="GMB445" s="102"/>
      <c r="GMC445" s="99"/>
      <c r="GMD445" s="99"/>
      <c r="GME445" s="99"/>
      <c r="GMF445" s="103"/>
      <c r="GMG445" s="101"/>
      <c r="GMH445" s="102"/>
      <c r="GMI445" s="99"/>
      <c r="GMJ445" s="99"/>
      <c r="GMK445" s="99"/>
      <c r="GML445" s="103"/>
      <c r="GMM445" s="101"/>
      <c r="GMN445" s="102"/>
      <c r="GMO445" s="99"/>
      <c r="GMP445" s="99"/>
      <c r="GMQ445" s="99"/>
      <c r="GMR445" s="103"/>
      <c r="GMS445" s="101"/>
      <c r="GMT445" s="102"/>
      <c r="GMU445" s="99"/>
      <c r="GMV445" s="99"/>
      <c r="GMW445" s="99"/>
      <c r="GMX445" s="103"/>
      <c r="GMY445" s="101"/>
      <c r="GMZ445" s="102"/>
      <c r="GNA445" s="99"/>
      <c r="GNB445" s="99"/>
      <c r="GNC445" s="99"/>
      <c r="GND445" s="103"/>
      <c r="GNE445" s="101"/>
      <c r="GNF445" s="102"/>
      <c r="GNG445" s="99"/>
      <c r="GNH445" s="99"/>
      <c r="GNI445" s="99"/>
      <c r="GNJ445" s="103"/>
      <c r="GNK445" s="101"/>
      <c r="GNL445" s="102"/>
      <c r="GNM445" s="99"/>
      <c r="GNN445" s="99"/>
      <c r="GNO445" s="99"/>
      <c r="GNP445" s="103"/>
      <c r="GNQ445" s="101"/>
      <c r="GNR445" s="102"/>
      <c r="GNS445" s="99"/>
      <c r="GNT445" s="99"/>
      <c r="GNU445" s="99"/>
      <c r="GNV445" s="103"/>
      <c r="GNW445" s="101"/>
      <c r="GNX445" s="102"/>
      <c r="GNY445" s="99"/>
      <c r="GNZ445" s="99"/>
      <c r="GOA445" s="99"/>
      <c r="GOB445" s="103"/>
      <c r="GOC445" s="101"/>
      <c r="GOD445" s="102"/>
      <c r="GOE445" s="99"/>
      <c r="GOF445" s="99"/>
      <c r="GOG445" s="99"/>
      <c r="GOH445" s="103"/>
      <c r="GOI445" s="101"/>
      <c r="GOJ445" s="102"/>
      <c r="GOK445" s="99"/>
      <c r="GOL445" s="99"/>
      <c r="GOM445" s="99"/>
      <c r="GON445" s="103"/>
      <c r="GOO445" s="101"/>
      <c r="GOP445" s="102"/>
      <c r="GOQ445" s="99"/>
      <c r="GOR445" s="99"/>
      <c r="GOS445" s="99"/>
      <c r="GOT445" s="103"/>
      <c r="GOU445" s="101"/>
      <c r="GOV445" s="102"/>
      <c r="GOW445" s="99"/>
      <c r="GOX445" s="99"/>
      <c r="GOY445" s="99"/>
      <c r="GOZ445" s="103"/>
      <c r="GPA445" s="101"/>
      <c r="GPB445" s="102"/>
      <c r="GPC445" s="99"/>
      <c r="GPD445" s="99"/>
      <c r="GPE445" s="99"/>
      <c r="GPF445" s="103"/>
      <c r="GPG445" s="101"/>
      <c r="GPH445" s="102"/>
      <c r="GPI445" s="99"/>
      <c r="GPJ445" s="99"/>
      <c r="GPK445" s="99"/>
      <c r="GPL445" s="103"/>
      <c r="GPM445" s="101"/>
      <c r="GPN445" s="102"/>
      <c r="GPO445" s="99"/>
      <c r="GPP445" s="99"/>
      <c r="GPQ445" s="99"/>
      <c r="GPR445" s="103"/>
      <c r="GPS445" s="101"/>
      <c r="GPT445" s="102"/>
      <c r="GPU445" s="99"/>
      <c r="GPV445" s="99"/>
      <c r="GPW445" s="99"/>
      <c r="GPX445" s="103"/>
      <c r="GPY445" s="101"/>
      <c r="GPZ445" s="102"/>
      <c r="GQA445" s="99"/>
      <c r="GQB445" s="99"/>
      <c r="GQC445" s="99"/>
      <c r="GQD445" s="103"/>
      <c r="GQE445" s="101"/>
      <c r="GQF445" s="102"/>
      <c r="GQG445" s="99"/>
      <c r="GQH445" s="99"/>
      <c r="GQI445" s="99"/>
      <c r="GQJ445" s="103"/>
      <c r="GQK445" s="101"/>
      <c r="GQL445" s="102"/>
      <c r="GQM445" s="99"/>
      <c r="GQN445" s="99"/>
      <c r="GQO445" s="99"/>
      <c r="GQP445" s="103"/>
      <c r="GQQ445" s="101"/>
      <c r="GQR445" s="102"/>
      <c r="GQS445" s="99"/>
      <c r="GQT445" s="99"/>
      <c r="GQU445" s="99"/>
      <c r="GQV445" s="103"/>
      <c r="GQW445" s="101"/>
      <c r="GQX445" s="102"/>
      <c r="GQY445" s="99"/>
      <c r="GQZ445" s="99"/>
      <c r="GRA445" s="99"/>
      <c r="GRB445" s="103"/>
      <c r="GRC445" s="101"/>
      <c r="GRD445" s="102"/>
      <c r="GRE445" s="99"/>
      <c r="GRF445" s="99"/>
      <c r="GRG445" s="99"/>
      <c r="GRH445" s="103"/>
      <c r="GRI445" s="101"/>
      <c r="GRJ445" s="102"/>
      <c r="GRK445" s="99"/>
      <c r="GRL445" s="99"/>
      <c r="GRM445" s="99"/>
      <c r="GRN445" s="103"/>
      <c r="GRO445" s="101"/>
      <c r="GRP445" s="102"/>
      <c r="GRQ445" s="99"/>
      <c r="GRR445" s="99"/>
      <c r="GRS445" s="99"/>
      <c r="GRT445" s="103"/>
      <c r="GRU445" s="101"/>
      <c r="GRV445" s="102"/>
      <c r="GRW445" s="99"/>
      <c r="GRX445" s="99"/>
      <c r="GRY445" s="99"/>
      <c r="GRZ445" s="103"/>
      <c r="GSA445" s="101"/>
      <c r="GSB445" s="102"/>
      <c r="GSC445" s="99"/>
      <c r="GSD445" s="99"/>
      <c r="GSE445" s="99"/>
      <c r="GSF445" s="103"/>
      <c r="GSG445" s="101"/>
      <c r="GSH445" s="102"/>
      <c r="GSI445" s="99"/>
      <c r="GSJ445" s="99"/>
      <c r="GSK445" s="99"/>
      <c r="GSL445" s="103"/>
      <c r="GSM445" s="101"/>
      <c r="GSN445" s="102"/>
      <c r="GSO445" s="99"/>
      <c r="GSP445" s="99"/>
      <c r="GSQ445" s="99"/>
      <c r="GSR445" s="103"/>
      <c r="GSS445" s="101"/>
      <c r="GST445" s="102"/>
      <c r="GSU445" s="99"/>
      <c r="GSV445" s="99"/>
      <c r="GSW445" s="99"/>
      <c r="GSX445" s="103"/>
      <c r="GSY445" s="101"/>
      <c r="GSZ445" s="102"/>
      <c r="GTA445" s="99"/>
      <c r="GTB445" s="99"/>
      <c r="GTC445" s="99"/>
      <c r="GTD445" s="103"/>
      <c r="GTE445" s="101"/>
      <c r="GTF445" s="102"/>
      <c r="GTG445" s="99"/>
      <c r="GTH445" s="99"/>
      <c r="GTI445" s="99"/>
      <c r="GTJ445" s="103"/>
      <c r="GTK445" s="101"/>
      <c r="GTL445" s="102"/>
      <c r="GTM445" s="99"/>
      <c r="GTN445" s="99"/>
      <c r="GTO445" s="99"/>
      <c r="GTP445" s="103"/>
      <c r="GTQ445" s="101"/>
      <c r="GTR445" s="102"/>
      <c r="GTS445" s="99"/>
      <c r="GTT445" s="99"/>
      <c r="GTU445" s="99"/>
      <c r="GTV445" s="103"/>
      <c r="GTW445" s="101"/>
      <c r="GTX445" s="102"/>
      <c r="GTY445" s="99"/>
      <c r="GTZ445" s="99"/>
      <c r="GUA445" s="99"/>
      <c r="GUB445" s="103"/>
      <c r="GUC445" s="101"/>
      <c r="GUD445" s="102"/>
      <c r="GUE445" s="99"/>
      <c r="GUF445" s="99"/>
      <c r="GUG445" s="99"/>
      <c r="GUH445" s="103"/>
      <c r="GUI445" s="101"/>
      <c r="GUJ445" s="102"/>
      <c r="GUK445" s="99"/>
      <c r="GUL445" s="99"/>
      <c r="GUM445" s="99"/>
      <c r="GUN445" s="103"/>
      <c r="GUO445" s="101"/>
      <c r="GUP445" s="102"/>
      <c r="GUQ445" s="99"/>
      <c r="GUR445" s="99"/>
      <c r="GUS445" s="99"/>
      <c r="GUT445" s="103"/>
      <c r="GUU445" s="101"/>
      <c r="GUV445" s="102"/>
      <c r="GUW445" s="99"/>
      <c r="GUX445" s="99"/>
      <c r="GUY445" s="99"/>
      <c r="GUZ445" s="103"/>
      <c r="GVA445" s="101"/>
      <c r="GVB445" s="102"/>
      <c r="GVC445" s="99"/>
      <c r="GVD445" s="99"/>
      <c r="GVE445" s="99"/>
      <c r="GVF445" s="103"/>
      <c r="GVG445" s="101"/>
      <c r="GVH445" s="102"/>
      <c r="GVI445" s="99"/>
      <c r="GVJ445" s="99"/>
      <c r="GVK445" s="99"/>
      <c r="GVL445" s="103"/>
      <c r="GVM445" s="101"/>
      <c r="GVN445" s="102"/>
      <c r="GVO445" s="99"/>
      <c r="GVP445" s="99"/>
      <c r="GVQ445" s="99"/>
      <c r="GVR445" s="103"/>
      <c r="GVS445" s="101"/>
      <c r="GVT445" s="102"/>
      <c r="GVU445" s="99"/>
      <c r="GVV445" s="99"/>
      <c r="GVW445" s="99"/>
      <c r="GVX445" s="103"/>
      <c r="GVY445" s="101"/>
      <c r="GVZ445" s="102"/>
      <c r="GWA445" s="99"/>
      <c r="GWB445" s="99"/>
      <c r="GWC445" s="99"/>
      <c r="GWD445" s="103"/>
      <c r="GWE445" s="101"/>
      <c r="GWF445" s="102"/>
      <c r="GWG445" s="99"/>
      <c r="GWH445" s="99"/>
      <c r="GWI445" s="99"/>
      <c r="GWJ445" s="103"/>
      <c r="GWK445" s="101"/>
      <c r="GWL445" s="102"/>
      <c r="GWM445" s="99"/>
      <c r="GWN445" s="99"/>
      <c r="GWO445" s="99"/>
      <c r="GWP445" s="103"/>
      <c r="GWQ445" s="101"/>
      <c r="GWR445" s="102"/>
      <c r="GWS445" s="99"/>
      <c r="GWT445" s="99"/>
      <c r="GWU445" s="99"/>
      <c r="GWV445" s="103"/>
      <c r="GWW445" s="101"/>
      <c r="GWX445" s="102"/>
      <c r="GWY445" s="99"/>
      <c r="GWZ445" s="99"/>
      <c r="GXA445" s="99"/>
      <c r="GXB445" s="103"/>
      <c r="GXC445" s="101"/>
      <c r="GXD445" s="102"/>
      <c r="GXE445" s="99"/>
      <c r="GXF445" s="99"/>
      <c r="GXG445" s="99"/>
      <c r="GXH445" s="103"/>
      <c r="GXI445" s="101"/>
      <c r="GXJ445" s="102"/>
      <c r="GXK445" s="99"/>
      <c r="GXL445" s="99"/>
      <c r="GXM445" s="99"/>
      <c r="GXN445" s="103"/>
      <c r="GXO445" s="101"/>
      <c r="GXP445" s="102"/>
      <c r="GXQ445" s="99"/>
      <c r="GXR445" s="99"/>
      <c r="GXS445" s="99"/>
      <c r="GXT445" s="103"/>
      <c r="GXU445" s="101"/>
      <c r="GXV445" s="102"/>
      <c r="GXW445" s="99"/>
      <c r="GXX445" s="99"/>
      <c r="GXY445" s="99"/>
      <c r="GXZ445" s="103"/>
      <c r="GYA445" s="101"/>
      <c r="GYB445" s="102"/>
      <c r="GYC445" s="99"/>
      <c r="GYD445" s="99"/>
      <c r="GYE445" s="99"/>
      <c r="GYF445" s="103"/>
      <c r="GYG445" s="101"/>
      <c r="GYH445" s="102"/>
      <c r="GYI445" s="99"/>
      <c r="GYJ445" s="99"/>
      <c r="GYK445" s="99"/>
      <c r="GYL445" s="103"/>
      <c r="GYM445" s="101"/>
      <c r="GYN445" s="102"/>
      <c r="GYO445" s="99"/>
      <c r="GYP445" s="99"/>
      <c r="GYQ445" s="99"/>
      <c r="GYR445" s="103"/>
      <c r="GYS445" s="101"/>
      <c r="GYT445" s="102"/>
      <c r="GYU445" s="99"/>
      <c r="GYV445" s="99"/>
      <c r="GYW445" s="99"/>
      <c r="GYX445" s="103"/>
      <c r="GYY445" s="101"/>
      <c r="GYZ445" s="102"/>
      <c r="GZA445" s="99"/>
      <c r="GZB445" s="99"/>
      <c r="GZC445" s="99"/>
      <c r="GZD445" s="103"/>
      <c r="GZE445" s="101"/>
      <c r="GZF445" s="102"/>
      <c r="GZG445" s="99"/>
      <c r="GZH445" s="99"/>
      <c r="GZI445" s="99"/>
      <c r="GZJ445" s="103"/>
      <c r="GZK445" s="101"/>
      <c r="GZL445" s="102"/>
      <c r="GZM445" s="99"/>
      <c r="GZN445" s="99"/>
      <c r="GZO445" s="99"/>
      <c r="GZP445" s="103"/>
      <c r="GZQ445" s="101"/>
      <c r="GZR445" s="102"/>
      <c r="GZS445" s="99"/>
      <c r="GZT445" s="99"/>
      <c r="GZU445" s="99"/>
      <c r="GZV445" s="103"/>
      <c r="GZW445" s="101"/>
      <c r="GZX445" s="102"/>
      <c r="GZY445" s="99"/>
      <c r="GZZ445" s="99"/>
      <c r="HAA445" s="99"/>
      <c r="HAB445" s="103"/>
      <c r="HAC445" s="101"/>
      <c r="HAD445" s="102"/>
      <c r="HAE445" s="99"/>
      <c r="HAF445" s="99"/>
      <c r="HAG445" s="99"/>
      <c r="HAH445" s="103"/>
      <c r="HAI445" s="101"/>
      <c r="HAJ445" s="102"/>
      <c r="HAK445" s="99"/>
      <c r="HAL445" s="99"/>
      <c r="HAM445" s="99"/>
      <c r="HAN445" s="103"/>
      <c r="HAO445" s="101"/>
      <c r="HAP445" s="102"/>
      <c r="HAQ445" s="99"/>
      <c r="HAR445" s="99"/>
      <c r="HAS445" s="99"/>
      <c r="HAT445" s="103"/>
      <c r="HAU445" s="101"/>
      <c r="HAV445" s="102"/>
      <c r="HAW445" s="99"/>
      <c r="HAX445" s="99"/>
      <c r="HAY445" s="99"/>
      <c r="HAZ445" s="103"/>
      <c r="HBA445" s="101"/>
      <c r="HBB445" s="102"/>
      <c r="HBC445" s="99"/>
      <c r="HBD445" s="99"/>
      <c r="HBE445" s="99"/>
      <c r="HBF445" s="103"/>
      <c r="HBG445" s="101"/>
      <c r="HBH445" s="102"/>
      <c r="HBI445" s="99"/>
      <c r="HBJ445" s="99"/>
      <c r="HBK445" s="99"/>
      <c r="HBL445" s="103"/>
      <c r="HBM445" s="101"/>
      <c r="HBN445" s="102"/>
      <c r="HBO445" s="99"/>
      <c r="HBP445" s="99"/>
      <c r="HBQ445" s="99"/>
      <c r="HBR445" s="103"/>
      <c r="HBS445" s="101"/>
      <c r="HBT445" s="102"/>
      <c r="HBU445" s="99"/>
      <c r="HBV445" s="99"/>
      <c r="HBW445" s="99"/>
      <c r="HBX445" s="103"/>
      <c r="HBY445" s="101"/>
      <c r="HBZ445" s="102"/>
      <c r="HCA445" s="99"/>
      <c r="HCB445" s="99"/>
      <c r="HCC445" s="99"/>
      <c r="HCD445" s="103"/>
      <c r="HCE445" s="101"/>
      <c r="HCF445" s="102"/>
      <c r="HCG445" s="99"/>
      <c r="HCH445" s="99"/>
      <c r="HCI445" s="99"/>
      <c r="HCJ445" s="103"/>
      <c r="HCK445" s="101"/>
      <c r="HCL445" s="102"/>
      <c r="HCM445" s="99"/>
      <c r="HCN445" s="99"/>
      <c r="HCO445" s="99"/>
      <c r="HCP445" s="103"/>
      <c r="HCQ445" s="101"/>
      <c r="HCR445" s="102"/>
      <c r="HCS445" s="99"/>
      <c r="HCT445" s="99"/>
      <c r="HCU445" s="99"/>
      <c r="HCV445" s="103"/>
      <c r="HCW445" s="101"/>
      <c r="HCX445" s="102"/>
      <c r="HCY445" s="99"/>
      <c r="HCZ445" s="99"/>
      <c r="HDA445" s="99"/>
      <c r="HDB445" s="103"/>
      <c r="HDC445" s="101"/>
      <c r="HDD445" s="102"/>
      <c r="HDE445" s="99"/>
      <c r="HDF445" s="99"/>
      <c r="HDG445" s="99"/>
      <c r="HDH445" s="103"/>
      <c r="HDI445" s="101"/>
      <c r="HDJ445" s="102"/>
      <c r="HDK445" s="99"/>
      <c r="HDL445" s="99"/>
      <c r="HDM445" s="99"/>
      <c r="HDN445" s="103"/>
      <c r="HDO445" s="101"/>
      <c r="HDP445" s="102"/>
      <c r="HDQ445" s="99"/>
      <c r="HDR445" s="99"/>
      <c r="HDS445" s="99"/>
      <c r="HDT445" s="103"/>
      <c r="HDU445" s="101"/>
      <c r="HDV445" s="102"/>
      <c r="HDW445" s="99"/>
      <c r="HDX445" s="99"/>
      <c r="HDY445" s="99"/>
      <c r="HDZ445" s="103"/>
      <c r="HEA445" s="101"/>
      <c r="HEB445" s="102"/>
      <c r="HEC445" s="99"/>
      <c r="HED445" s="99"/>
      <c r="HEE445" s="99"/>
      <c r="HEF445" s="103"/>
      <c r="HEG445" s="101"/>
      <c r="HEH445" s="102"/>
      <c r="HEI445" s="99"/>
      <c r="HEJ445" s="99"/>
      <c r="HEK445" s="99"/>
      <c r="HEL445" s="103"/>
      <c r="HEM445" s="101"/>
      <c r="HEN445" s="102"/>
      <c r="HEO445" s="99"/>
      <c r="HEP445" s="99"/>
      <c r="HEQ445" s="99"/>
      <c r="HER445" s="103"/>
      <c r="HES445" s="101"/>
      <c r="HET445" s="102"/>
      <c r="HEU445" s="99"/>
      <c r="HEV445" s="99"/>
      <c r="HEW445" s="99"/>
      <c r="HEX445" s="103"/>
      <c r="HEY445" s="101"/>
      <c r="HEZ445" s="102"/>
      <c r="HFA445" s="99"/>
      <c r="HFB445" s="99"/>
      <c r="HFC445" s="99"/>
      <c r="HFD445" s="103"/>
      <c r="HFE445" s="101"/>
      <c r="HFF445" s="102"/>
      <c r="HFG445" s="99"/>
      <c r="HFH445" s="99"/>
      <c r="HFI445" s="99"/>
      <c r="HFJ445" s="103"/>
      <c r="HFK445" s="101"/>
      <c r="HFL445" s="102"/>
      <c r="HFM445" s="99"/>
      <c r="HFN445" s="99"/>
      <c r="HFO445" s="99"/>
      <c r="HFP445" s="103"/>
      <c r="HFQ445" s="101"/>
      <c r="HFR445" s="102"/>
      <c r="HFS445" s="99"/>
      <c r="HFT445" s="99"/>
      <c r="HFU445" s="99"/>
      <c r="HFV445" s="103"/>
      <c r="HFW445" s="101"/>
      <c r="HFX445" s="102"/>
      <c r="HFY445" s="99"/>
      <c r="HFZ445" s="99"/>
      <c r="HGA445" s="99"/>
      <c r="HGB445" s="103"/>
      <c r="HGC445" s="101"/>
      <c r="HGD445" s="102"/>
      <c r="HGE445" s="99"/>
      <c r="HGF445" s="99"/>
      <c r="HGG445" s="99"/>
      <c r="HGH445" s="103"/>
      <c r="HGI445" s="101"/>
      <c r="HGJ445" s="102"/>
      <c r="HGK445" s="99"/>
      <c r="HGL445" s="99"/>
      <c r="HGM445" s="99"/>
      <c r="HGN445" s="103"/>
      <c r="HGO445" s="101"/>
      <c r="HGP445" s="102"/>
      <c r="HGQ445" s="99"/>
      <c r="HGR445" s="99"/>
      <c r="HGS445" s="99"/>
      <c r="HGT445" s="103"/>
      <c r="HGU445" s="101"/>
      <c r="HGV445" s="102"/>
      <c r="HGW445" s="99"/>
      <c r="HGX445" s="99"/>
      <c r="HGY445" s="99"/>
      <c r="HGZ445" s="103"/>
      <c r="HHA445" s="101"/>
      <c r="HHB445" s="102"/>
      <c r="HHC445" s="99"/>
      <c r="HHD445" s="99"/>
      <c r="HHE445" s="99"/>
      <c r="HHF445" s="103"/>
      <c r="HHG445" s="101"/>
      <c r="HHH445" s="102"/>
      <c r="HHI445" s="99"/>
      <c r="HHJ445" s="99"/>
      <c r="HHK445" s="99"/>
      <c r="HHL445" s="103"/>
      <c r="HHM445" s="101"/>
      <c r="HHN445" s="102"/>
      <c r="HHO445" s="99"/>
      <c r="HHP445" s="99"/>
      <c r="HHQ445" s="99"/>
      <c r="HHR445" s="103"/>
      <c r="HHS445" s="101"/>
      <c r="HHT445" s="102"/>
      <c r="HHU445" s="99"/>
      <c r="HHV445" s="99"/>
      <c r="HHW445" s="99"/>
      <c r="HHX445" s="103"/>
      <c r="HHY445" s="101"/>
      <c r="HHZ445" s="102"/>
      <c r="HIA445" s="99"/>
      <c r="HIB445" s="99"/>
      <c r="HIC445" s="99"/>
      <c r="HID445" s="103"/>
      <c r="HIE445" s="101"/>
      <c r="HIF445" s="102"/>
      <c r="HIG445" s="99"/>
      <c r="HIH445" s="99"/>
      <c r="HII445" s="99"/>
      <c r="HIJ445" s="103"/>
      <c r="HIK445" s="101"/>
      <c r="HIL445" s="102"/>
      <c r="HIM445" s="99"/>
      <c r="HIN445" s="99"/>
      <c r="HIO445" s="99"/>
      <c r="HIP445" s="103"/>
      <c r="HIQ445" s="101"/>
      <c r="HIR445" s="102"/>
      <c r="HIS445" s="99"/>
      <c r="HIT445" s="99"/>
      <c r="HIU445" s="99"/>
      <c r="HIV445" s="103"/>
      <c r="HIW445" s="101"/>
      <c r="HIX445" s="102"/>
      <c r="HIY445" s="99"/>
      <c r="HIZ445" s="99"/>
      <c r="HJA445" s="99"/>
      <c r="HJB445" s="103"/>
      <c r="HJC445" s="101"/>
      <c r="HJD445" s="102"/>
      <c r="HJE445" s="99"/>
      <c r="HJF445" s="99"/>
      <c r="HJG445" s="99"/>
      <c r="HJH445" s="103"/>
      <c r="HJI445" s="101"/>
      <c r="HJJ445" s="102"/>
      <c r="HJK445" s="99"/>
      <c r="HJL445" s="99"/>
      <c r="HJM445" s="99"/>
      <c r="HJN445" s="103"/>
      <c r="HJO445" s="101"/>
      <c r="HJP445" s="102"/>
      <c r="HJQ445" s="99"/>
      <c r="HJR445" s="99"/>
      <c r="HJS445" s="99"/>
      <c r="HJT445" s="103"/>
      <c r="HJU445" s="101"/>
      <c r="HJV445" s="102"/>
      <c r="HJW445" s="99"/>
      <c r="HJX445" s="99"/>
      <c r="HJY445" s="99"/>
      <c r="HJZ445" s="103"/>
      <c r="HKA445" s="101"/>
      <c r="HKB445" s="102"/>
      <c r="HKC445" s="99"/>
      <c r="HKD445" s="99"/>
      <c r="HKE445" s="99"/>
      <c r="HKF445" s="103"/>
      <c r="HKG445" s="101"/>
      <c r="HKH445" s="102"/>
      <c r="HKI445" s="99"/>
      <c r="HKJ445" s="99"/>
      <c r="HKK445" s="99"/>
      <c r="HKL445" s="103"/>
      <c r="HKM445" s="101"/>
      <c r="HKN445" s="102"/>
      <c r="HKO445" s="99"/>
      <c r="HKP445" s="99"/>
      <c r="HKQ445" s="99"/>
      <c r="HKR445" s="103"/>
      <c r="HKS445" s="101"/>
      <c r="HKT445" s="102"/>
      <c r="HKU445" s="99"/>
      <c r="HKV445" s="99"/>
      <c r="HKW445" s="99"/>
      <c r="HKX445" s="103"/>
      <c r="HKY445" s="101"/>
      <c r="HKZ445" s="102"/>
      <c r="HLA445" s="99"/>
      <c r="HLB445" s="99"/>
      <c r="HLC445" s="99"/>
      <c r="HLD445" s="103"/>
      <c r="HLE445" s="101"/>
      <c r="HLF445" s="102"/>
      <c r="HLG445" s="99"/>
      <c r="HLH445" s="99"/>
      <c r="HLI445" s="99"/>
      <c r="HLJ445" s="103"/>
      <c r="HLK445" s="101"/>
      <c r="HLL445" s="102"/>
      <c r="HLM445" s="99"/>
      <c r="HLN445" s="99"/>
      <c r="HLO445" s="99"/>
      <c r="HLP445" s="103"/>
      <c r="HLQ445" s="101"/>
      <c r="HLR445" s="102"/>
      <c r="HLS445" s="99"/>
      <c r="HLT445" s="99"/>
      <c r="HLU445" s="99"/>
      <c r="HLV445" s="103"/>
      <c r="HLW445" s="101"/>
      <c r="HLX445" s="102"/>
      <c r="HLY445" s="99"/>
      <c r="HLZ445" s="99"/>
      <c r="HMA445" s="99"/>
      <c r="HMB445" s="103"/>
      <c r="HMC445" s="101"/>
      <c r="HMD445" s="102"/>
      <c r="HME445" s="99"/>
      <c r="HMF445" s="99"/>
      <c r="HMG445" s="99"/>
      <c r="HMH445" s="103"/>
      <c r="HMI445" s="101"/>
      <c r="HMJ445" s="102"/>
      <c r="HMK445" s="99"/>
      <c r="HML445" s="99"/>
      <c r="HMM445" s="99"/>
      <c r="HMN445" s="103"/>
      <c r="HMO445" s="101"/>
      <c r="HMP445" s="102"/>
      <c r="HMQ445" s="99"/>
      <c r="HMR445" s="99"/>
      <c r="HMS445" s="99"/>
      <c r="HMT445" s="103"/>
      <c r="HMU445" s="101"/>
      <c r="HMV445" s="102"/>
      <c r="HMW445" s="99"/>
      <c r="HMX445" s="99"/>
      <c r="HMY445" s="99"/>
      <c r="HMZ445" s="103"/>
      <c r="HNA445" s="101"/>
      <c r="HNB445" s="102"/>
      <c r="HNC445" s="99"/>
      <c r="HND445" s="99"/>
      <c r="HNE445" s="99"/>
      <c r="HNF445" s="103"/>
      <c r="HNG445" s="101"/>
      <c r="HNH445" s="102"/>
      <c r="HNI445" s="99"/>
      <c r="HNJ445" s="99"/>
      <c r="HNK445" s="99"/>
      <c r="HNL445" s="103"/>
      <c r="HNM445" s="101"/>
      <c r="HNN445" s="102"/>
      <c r="HNO445" s="99"/>
      <c r="HNP445" s="99"/>
      <c r="HNQ445" s="99"/>
      <c r="HNR445" s="103"/>
      <c r="HNS445" s="101"/>
      <c r="HNT445" s="102"/>
      <c r="HNU445" s="99"/>
      <c r="HNV445" s="99"/>
      <c r="HNW445" s="99"/>
      <c r="HNX445" s="103"/>
      <c r="HNY445" s="101"/>
      <c r="HNZ445" s="102"/>
      <c r="HOA445" s="99"/>
      <c r="HOB445" s="99"/>
      <c r="HOC445" s="99"/>
      <c r="HOD445" s="103"/>
      <c r="HOE445" s="101"/>
      <c r="HOF445" s="102"/>
      <c r="HOG445" s="99"/>
      <c r="HOH445" s="99"/>
      <c r="HOI445" s="99"/>
      <c r="HOJ445" s="103"/>
      <c r="HOK445" s="101"/>
      <c r="HOL445" s="102"/>
      <c r="HOM445" s="99"/>
      <c r="HON445" s="99"/>
      <c r="HOO445" s="99"/>
      <c r="HOP445" s="103"/>
      <c r="HOQ445" s="101"/>
      <c r="HOR445" s="102"/>
      <c r="HOS445" s="99"/>
      <c r="HOT445" s="99"/>
      <c r="HOU445" s="99"/>
      <c r="HOV445" s="103"/>
      <c r="HOW445" s="101"/>
      <c r="HOX445" s="102"/>
      <c r="HOY445" s="99"/>
      <c r="HOZ445" s="99"/>
      <c r="HPA445" s="99"/>
      <c r="HPB445" s="103"/>
      <c r="HPC445" s="101"/>
      <c r="HPD445" s="102"/>
      <c r="HPE445" s="99"/>
      <c r="HPF445" s="99"/>
      <c r="HPG445" s="99"/>
      <c r="HPH445" s="103"/>
      <c r="HPI445" s="101"/>
      <c r="HPJ445" s="102"/>
      <c r="HPK445" s="99"/>
      <c r="HPL445" s="99"/>
      <c r="HPM445" s="99"/>
      <c r="HPN445" s="103"/>
      <c r="HPO445" s="101"/>
      <c r="HPP445" s="102"/>
      <c r="HPQ445" s="99"/>
      <c r="HPR445" s="99"/>
      <c r="HPS445" s="99"/>
      <c r="HPT445" s="103"/>
      <c r="HPU445" s="101"/>
      <c r="HPV445" s="102"/>
      <c r="HPW445" s="99"/>
      <c r="HPX445" s="99"/>
      <c r="HPY445" s="99"/>
      <c r="HPZ445" s="103"/>
      <c r="HQA445" s="101"/>
      <c r="HQB445" s="102"/>
      <c r="HQC445" s="99"/>
      <c r="HQD445" s="99"/>
      <c r="HQE445" s="99"/>
      <c r="HQF445" s="103"/>
      <c r="HQG445" s="101"/>
      <c r="HQH445" s="102"/>
      <c r="HQI445" s="99"/>
      <c r="HQJ445" s="99"/>
      <c r="HQK445" s="99"/>
      <c r="HQL445" s="103"/>
      <c r="HQM445" s="101"/>
      <c r="HQN445" s="102"/>
      <c r="HQO445" s="99"/>
      <c r="HQP445" s="99"/>
      <c r="HQQ445" s="99"/>
      <c r="HQR445" s="103"/>
      <c r="HQS445" s="101"/>
      <c r="HQT445" s="102"/>
      <c r="HQU445" s="99"/>
      <c r="HQV445" s="99"/>
      <c r="HQW445" s="99"/>
      <c r="HQX445" s="103"/>
      <c r="HQY445" s="101"/>
      <c r="HQZ445" s="102"/>
      <c r="HRA445" s="99"/>
      <c r="HRB445" s="99"/>
      <c r="HRC445" s="99"/>
      <c r="HRD445" s="103"/>
      <c r="HRE445" s="101"/>
      <c r="HRF445" s="102"/>
      <c r="HRG445" s="99"/>
      <c r="HRH445" s="99"/>
      <c r="HRI445" s="99"/>
      <c r="HRJ445" s="103"/>
      <c r="HRK445" s="101"/>
      <c r="HRL445" s="102"/>
      <c r="HRM445" s="99"/>
      <c r="HRN445" s="99"/>
      <c r="HRO445" s="99"/>
      <c r="HRP445" s="103"/>
      <c r="HRQ445" s="101"/>
      <c r="HRR445" s="102"/>
      <c r="HRS445" s="99"/>
      <c r="HRT445" s="99"/>
      <c r="HRU445" s="99"/>
      <c r="HRV445" s="103"/>
      <c r="HRW445" s="101"/>
      <c r="HRX445" s="102"/>
      <c r="HRY445" s="99"/>
      <c r="HRZ445" s="99"/>
      <c r="HSA445" s="99"/>
      <c r="HSB445" s="103"/>
      <c r="HSC445" s="101"/>
      <c r="HSD445" s="102"/>
      <c r="HSE445" s="99"/>
      <c r="HSF445" s="99"/>
      <c r="HSG445" s="99"/>
      <c r="HSH445" s="103"/>
      <c r="HSI445" s="101"/>
      <c r="HSJ445" s="102"/>
      <c r="HSK445" s="99"/>
      <c r="HSL445" s="99"/>
      <c r="HSM445" s="99"/>
      <c r="HSN445" s="103"/>
      <c r="HSO445" s="101"/>
      <c r="HSP445" s="102"/>
      <c r="HSQ445" s="99"/>
      <c r="HSR445" s="99"/>
      <c r="HSS445" s="99"/>
      <c r="HST445" s="103"/>
      <c r="HSU445" s="101"/>
      <c r="HSV445" s="102"/>
      <c r="HSW445" s="99"/>
      <c r="HSX445" s="99"/>
      <c r="HSY445" s="99"/>
      <c r="HSZ445" s="103"/>
      <c r="HTA445" s="101"/>
      <c r="HTB445" s="102"/>
      <c r="HTC445" s="99"/>
      <c r="HTD445" s="99"/>
      <c r="HTE445" s="99"/>
      <c r="HTF445" s="103"/>
      <c r="HTG445" s="101"/>
      <c r="HTH445" s="102"/>
      <c r="HTI445" s="99"/>
      <c r="HTJ445" s="99"/>
      <c r="HTK445" s="99"/>
      <c r="HTL445" s="103"/>
      <c r="HTM445" s="101"/>
      <c r="HTN445" s="102"/>
      <c r="HTO445" s="99"/>
      <c r="HTP445" s="99"/>
      <c r="HTQ445" s="99"/>
      <c r="HTR445" s="103"/>
      <c r="HTS445" s="101"/>
      <c r="HTT445" s="102"/>
      <c r="HTU445" s="99"/>
      <c r="HTV445" s="99"/>
      <c r="HTW445" s="99"/>
      <c r="HTX445" s="103"/>
      <c r="HTY445" s="101"/>
      <c r="HTZ445" s="102"/>
      <c r="HUA445" s="99"/>
      <c r="HUB445" s="99"/>
      <c r="HUC445" s="99"/>
      <c r="HUD445" s="103"/>
      <c r="HUE445" s="101"/>
      <c r="HUF445" s="102"/>
      <c r="HUG445" s="99"/>
      <c r="HUH445" s="99"/>
      <c r="HUI445" s="99"/>
      <c r="HUJ445" s="103"/>
      <c r="HUK445" s="101"/>
      <c r="HUL445" s="102"/>
      <c r="HUM445" s="99"/>
      <c r="HUN445" s="99"/>
      <c r="HUO445" s="99"/>
      <c r="HUP445" s="103"/>
      <c r="HUQ445" s="101"/>
      <c r="HUR445" s="102"/>
      <c r="HUS445" s="99"/>
      <c r="HUT445" s="99"/>
      <c r="HUU445" s="99"/>
      <c r="HUV445" s="103"/>
      <c r="HUW445" s="101"/>
      <c r="HUX445" s="102"/>
      <c r="HUY445" s="99"/>
      <c r="HUZ445" s="99"/>
      <c r="HVA445" s="99"/>
      <c r="HVB445" s="103"/>
      <c r="HVC445" s="101"/>
      <c r="HVD445" s="102"/>
      <c r="HVE445" s="99"/>
      <c r="HVF445" s="99"/>
      <c r="HVG445" s="99"/>
      <c r="HVH445" s="103"/>
      <c r="HVI445" s="101"/>
      <c r="HVJ445" s="102"/>
      <c r="HVK445" s="99"/>
      <c r="HVL445" s="99"/>
      <c r="HVM445" s="99"/>
      <c r="HVN445" s="103"/>
      <c r="HVO445" s="101"/>
      <c r="HVP445" s="102"/>
      <c r="HVQ445" s="99"/>
      <c r="HVR445" s="99"/>
      <c r="HVS445" s="99"/>
      <c r="HVT445" s="103"/>
      <c r="HVU445" s="101"/>
      <c r="HVV445" s="102"/>
      <c r="HVW445" s="99"/>
      <c r="HVX445" s="99"/>
      <c r="HVY445" s="99"/>
      <c r="HVZ445" s="103"/>
      <c r="HWA445" s="101"/>
      <c r="HWB445" s="102"/>
      <c r="HWC445" s="99"/>
      <c r="HWD445" s="99"/>
      <c r="HWE445" s="99"/>
      <c r="HWF445" s="103"/>
      <c r="HWG445" s="101"/>
      <c r="HWH445" s="102"/>
      <c r="HWI445" s="99"/>
      <c r="HWJ445" s="99"/>
      <c r="HWK445" s="99"/>
      <c r="HWL445" s="103"/>
      <c r="HWM445" s="101"/>
      <c r="HWN445" s="102"/>
      <c r="HWO445" s="99"/>
      <c r="HWP445" s="99"/>
      <c r="HWQ445" s="99"/>
      <c r="HWR445" s="103"/>
      <c r="HWS445" s="101"/>
      <c r="HWT445" s="102"/>
      <c r="HWU445" s="99"/>
      <c r="HWV445" s="99"/>
      <c r="HWW445" s="99"/>
      <c r="HWX445" s="103"/>
      <c r="HWY445" s="101"/>
      <c r="HWZ445" s="102"/>
      <c r="HXA445" s="99"/>
      <c r="HXB445" s="99"/>
      <c r="HXC445" s="99"/>
      <c r="HXD445" s="103"/>
      <c r="HXE445" s="101"/>
      <c r="HXF445" s="102"/>
      <c r="HXG445" s="99"/>
      <c r="HXH445" s="99"/>
      <c r="HXI445" s="99"/>
      <c r="HXJ445" s="103"/>
      <c r="HXK445" s="101"/>
      <c r="HXL445" s="102"/>
      <c r="HXM445" s="99"/>
      <c r="HXN445" s="99"/>
      <c r="HXO445" s="99"/>
      <c r="HXP445" s="103"/>
      <c r="HXQ445" s="101"/>
      <c r="HXR445" s="102"/>
      <c r="HXS445" s="99"/>
      <c r="HXT445" s="99"/>
      <c r="HXU445" s="99"/>
      <c r="HXV445" s="103"/>
      <c r="HXW445" s="101"/>
      <c r="HXX445" s="102"/>
      <c r="HXY445" s="99"/>
      <c r="HXZ445" s="99"/>
      <c r="HYA445" s="99"/>
      <c r="HYB445" s="103"/>
      <c r="HYC445" s="101"/>
      <c r="HYD445" s="102"/>
      <c r="HYE445" s="99"/>
      <c r="HYF445" s="99"/>
      <c r="HYG445" s="99"/>
      <c r="HYH445" s="103"/>
      <c r="HYI445" s="101"/>
      <c r="HYJ445" s="102"/>
      <c r="HYK445" s="99"/>
      <c r="HYL445" s="99"/>
      <c r="HYM445" s="99"/>
      <c r="HYN445" s="103"/>
      <c r="HYO445" s="101"/>
      <c r="HYP445" s="102"/>
      <c r="HYQ445" s="99"/>
      <c r="HYR445" s="99"/>
      <c r="HYS445" s="99"/>
      <c r="HYT445" s="103"/>
      <c r="HYU445" s="101"/>
      <c r="HYV445" s="102"/>
      <c r="HYW445" s="99"/>
      <c r="HYX445" s="99"/>
      <c r="HYY445" s="99"/>
      <c r="HYZ445" s="103"/>
      <c r="HZA445" s="101"/>
      <c r="HZB445" s="102"/>
      <c r="HZC445" s="99"/>
      <c r="HZD445" s="99"/>
      <c r="HZE445" s="99"/>
      <c r="HZF445" s="103"/>
      <c r="HZG445" s="101"/>
      <c r="HZH445" s="102"/>
      <c r="HZI445" s="99"/>
      <c r="HZJ445" s="99"/>
      <c r="HZK445" s="99"/>
      <c r="HZL445" s="103"/>
      <c r="HZM445" s="101"/>
      <c r="HZN445" s="102"/>
      <c r="HZO445" s="99"/>
      <c r="HZP445" s="99"/>
      <c r="HZQ445" s="99"/>
      <c r="HZR445" s="103"/>
      <c r="HZS445" s="101"/>
      <c r="HZT445" s="102"/>
      <c r="HZU445" s="99"/>
      <c r="HZV445" s="99"/>
      <c r="HZW445" s="99"/>
      <c r="HZX445" s="103"/>
      <c r="HZY445" s="101"/>
      <c r="HZZ445" s="102"/>
      <c r="IAA445" s="99"/>
      <c r="IAB445" s="99"/>
      <c r="IAC445" s="99"/>
      <c r="IAD445" s="103"/>
      <c r="IAE445" s="101"/>
      <c r="IAF445" s="102"/>
      <c r="IAG445" s="99"/>
      <c r="IAH445" s="99"/>
      <c r="IAI445" s="99"/>
      <c r="IAJ445" s="103"/>
      <c r="IAK445" s="101"/>
      <c r="IAL445" s="102"/>
      <c r="IAM445" s="99"/>
      <c r="IAN445" s="99"/>
      <c r="IAO445" s="99"/>
      <c r="IAP445" s="103"/>
      <c r="IAQ445" s="101"/>
      <c r="IAR445" s="102"/>
      <c r="IAS445" s="99"/>
      <c r="IAT445" s="99"/>
      <c r="IAU445" s="99"/>
      <c r="IAV445" s="103"/>
      <c r="IAW445" s="101"/>
      <c r="IAX445" s="102"/>
      <c r="IAY445" s="99"/>
      <c r="IAZ445" s="99"/>
      <c r="IBA445" s="99"/>
      <c r="IBB445" s="103"/>
      <c r="IBC445" s="101"/>
      <c r="IBD445" s="102"/>
      <c r="IBE445" s="99"/>
      <c r="IBF445" s="99"/>
      <c r="IBG445" s="99"/>
      <c r="IBH445" s="103"/>
      <c r="IBI445" s="101"/>
      <c r="IBJ445" s="102"/>
      <c r="IBK445" s="99"/>
      <c r="IBL445" s="99"/>
      <c r="IBM445" s="99"/>
      <c r="IBN445" s="103"/>
      <c r="IBO445" s="101"/>
      <c r="IBP445" s="102"/>
      <c r="IBQ445" s="99"/>
      <c r="IBR445" s="99"/>
      <c r="IBS445" s="99"/>
      <c r="IBT445" s="103"/>
      <c r="IBU445" s="101"/>
      <c r="IBV445" s="102"/>
      <c r="IBW445" s="99"/>
      <c r="IBX445" s="99"/>
      <c r="IBY445" s="99"/>
      <c r="IBZ445" s="103"/>
      <c r="ICA445" s="101"/>
      <c r="ICB445" s="102"/>
      <c r="ICC445" s="99"/>
      <c r="ICD445" s="99"/>
      <c r="ICE445" s="99"/>
      <c r="ICF445" s="103"/>
      <c r="ICG445" s="101"/>
      <c r="ICH445" s="102"/>
      <c r="ICI445" s="99"/>
      <c r="ICJ445" s="99"/>
      <c r="ICK445" s="99"/>
      <c r="ICL445" s="103"/>
      <c r="ICM445" s="101"/>
      <c r="ICN445" s="102"/>
      <c r="ICO445" s="99"/>
      <c r="ICP445" s="99"/>
      <c r="ICQ445" s="99"/>
      <c r="ICR445" s="103"/>
      <c r="ICS445" s="101"/>
      <c r="ICT445" s="102"/>
      <c r="ICU445" s="99"/>
      <c r="ICV445" s="99"/>
      <c r="ICW445" s="99"/>
      <c r="ICX445" s="103"/>
      <c r="ICY445" s="101"/>
      <c r="ICZ445" s="102"/>
      <c r="IDA445" s="99"/>
      <c r="IDB445" s="99"/>
      <c r="IDC445" s="99"/>
      <c r="IDD445" s="103"/>
      <c r="IDE445" s="101"/>
      <c r="IDF445" s="102"/>
      <c r="IDG445" s="99"/>
      <c r="IDH445" s="99"/>
      <c r="IDI445" s="99"/>
      <c r="IDJ445" s="103"/>
      <c r="IDK445" s="101"/>
      <c r="IDL445" s="102"/>
      <c r="IDM445" s="99"/>
      <c r="IDN445" s="99"/>
      <c r="IDO445" s="99"/>
      <c r="IDP445" s="103"/>
      <c r="IDQ445" s="101"/>
      <c r="IDR445" s="102"/>
      <c r="IDS445" s="99"/>
      <c r="IDT445" s="99"/>
      <c r="IDU445" s="99"/>
      <c r="IDV445" s="103"/>
      <c r="IDW445" s="101"/>
      <c r="IDX445" s="102"/>
      <c r="IDY445" s="99"/>
      <c r="IDZ445" s="99"/>
      <c r="IEA445" s="99"/>
      <c r="IEB445" s="103"/>
      <c r="IEC445" s="101"/>
      <c r="IED445" s="102"/>
      <c r="IEE445" s="99"/>
      <c r="IEF445" s="99"/>
      <c r="IEG445" s="99"/>
      <c r="IEH445" s="103"/>
      <c r="IEI445" s="101"/>
      <c r="IEJ445" s="102"/>
      <c r="IEK445" s="99"/>
      <c r="IEL445" s="99"/>
      <c r="IEM445" s="99"/>
      <c r="IEN445" s="103"/>
      <c r="IEO445" s="101"/>
      <c r="IEP445" s="102"/>
      <c r="IEQ445" s="99"/>
      <c r="IER445" s="99"/>
      <c r="IES445" s="99"/>
      <c r="IET445" s="103"/>
      <c r="IEU445" s="101"/>
      <c r="IEV445" s="102"/>
      <c r="IEW445" s="99"/>
      <c r="IEX445" s="99"/>
      <c r="IEY445" s="99"/>
      <c r="IEZ445" s="103"/>
      <c r="IFA445" s="101"/>
      <c r="IFB445" s="102"/>
      <c r="IFC445" s="99"/>
      <c r="IFD445" s="99"/>
      <c r="IFE445" s="99"/>
      <c r="IFF445" s="103"/>
      <c r="IFG445" s="101"/>
      <c r="IFH445" s="102"/>
      <c r="IFI445" s="99"/>
      <c r="IFJ445" s="99"/>
      <c r="IFK445" s="99"/>
      <c r="IFL445" s="103"/>
      <c r="IFM445" s="101"/>
      <c r="IFN445" s="102"/>
      <c r="IFO445" s="99"/>
      <c r="IFP445" s="99"/>
      <c r="IFQ445" s="99"/>
      <c r="IFR445" s="103"/>
      <c r="IFS445" s="101"/>
      <c r="IFT445" s="102"/>
      <c r="IFU445" s="99"/>
      <c r="IFV445" s="99"/>
      <c r="IFW445" s="99"/>
      <c r="IFX445" s="103"/>
      <c r="IFY445" s="101"/>
      <c r="IFZ445" s="102"/>
      <c r="IGA445" s="99"/>
      <c r="IGB445" s="99"/>
      <c r="IGC445" s="99"/>
      <c r="IGD445" s="103"/>
      <c r="IGE445" s="101"/>
      <c r="IGF445" s="102"/>
      <c r="IGG445" s="99"/>
      <c r="IGH445" s="99"/>
      <c r="IGI445" s="99"/>
      <c r="IGJ445" s="103"/>
      <c r="IGK445" s="101"/>
      <c r="IGL445" s="102"/>
      <c r="IGM445" s="99"/>
      <c r="IGN445" s="99"/>
      <c r="IGO445" s="99"/>
      <c r="IGP445" s="103"/>
      <c r="IGQ445" s="101"/>
      <c r="IGR445" s="102"/>
      <c r="IGS445" s="99"/>
      <c r="IGT445" s="99"/>
      <c r="IGU445" s="99"/>
      <c r="IGV445" s="103"/>
      <c r="IGW445" s="101"/>
      <c r="IGX445" s="102"/>
      <c r="IGY445" s="99"/>
      <c r="IGZ445" s="99"/>
      <c r="IHA445" s="99"/>
      <c r="IHB445" s="103"/>
      <c r="IHC445" s="101"/>
      <c r="IHD445" s="102"/>
      <c r="IHE445" s="99"/>
      <c r="IHF445" s="99"/>
      <c r="IHG445" s="99"/>
      <c r="IHH445" s="103"/>
      <c r="IHI445" s="101"/>
      <c r="IHJ445" s="102"/>
      <c r="IHK445" s="99"/>
      <c r="IHL445" s="99"/>
      <c r="IHM445" s="99"/>
      <c r="IHN445" s="103"/>
      <c r="IHO445" s="101"/>
      <c r="IHP445" s="102"/>
      <c r="IHQ445" s="99"/>
      <c r="IHR445" s="99"/>
      <c r="IHS445" s="99"/>
      <c r="IHT445" s="103"/>
      <c r="IHU445" s="101"/>
      <c r="IHV445" s="102"/>
      <c r="IHW445" s="99"/>
      <c r="IHX445" s="99"/>
      <c r="IHY445" s="99"/>
      <c r="IHZ445" s="103"/>
      <c r="IIA445" s="101"/>
      <c r="IIB445" s="102"/>
      <c r="IIC445" s="99"/>
      <c r="IID445" s="99"/>
      <c r="IIE445" s="99"/>
      <c r="IIF445" s="103"/>
      <c r="IIG445" s="101"/>
      <c r="IIH445" s="102"/>
      <c r="III445" s="99"/>
      <c r="IIJ445" s="99"/>
      <c r="IIK445" s="99"/>
      <c r="IIL445" s="103"/>
      <c r="IIM445" s="101"/>
      <c r="IIN445" s="102"/>
      <c r="IIO445" s="99"/>
      <c r="IIP445" s="99"/>
      <c r="IIQ445" s="99"/>
      <c r="IIR445" s="103"/>
      <c r="IIS445" s="101"/>
      <c r="IIT445" s="102"/>
      <c r="IIU445" s="99"/>
      <c r="IIV445" s="99"/>
      <c r="IIW445" s="99"/>
      <c r="IIX445" s="103"/>
      <c r="IIY445" s="101"/>
      <c r="IIZ445" s="102"/>
      <c r="IJA445" s="99"/>
      <c r="IJB445" s="99"/>
      <c r="IJC445" s="99"/>
      <c r="IJD445" s="103"/>
      <c r="IJE445" s="101"/>
      <c r="IJF445" s="102"/>
      <c r="IJG445" s="99"/>
      <c r="IJH445" s="99"/>
      <c r="IJI445" s="99"/>
      <c r="IJJ445" s="103"/>
      <c r="IJK445" s="101"/>
      <c r="IJL445" s="102"/>
      <c r="IJM445" s="99"/>
      <c r="IJN445" s="99"/>
      <c r="IJO445" s="99"/>
      <c r="IJP445" s="103"/>
      <c r="IJQ445" s="101"/>
      <c r="IJR445" s="102"/>
      <c r="IJS445" s="99"/>
      <c r="IJT445" s="99"/>
      <c r="IJU445" s="99"/>
      <c r="IJV445" s="103"/>
      <c r="IJW445" s="101"/>
      <c r="IJX445" s="102"/>
      <c r="IJY445" s="99"/>
      <c r="IJZ445" s="99"/>
      <c r="IKA445" s="99"/>
      <c r="IKB445" s="103"/>
      <c r="IKC445" s="101"/>
      <c r="IKD445" s="102"/>
      <c r="IKE445" s="99"/>
      <c r="IKF445" s="99"/>
      <c r="IKG445" s="99"/>
      <c r="IKH445" s="103"/>
      <c r="IKI445" s="101"/>
      <c r="IKJ445" s="102"/>
      <c r="IKK445" s="99"/>
      <c r="IKL445" s="99"/>
      <c r="IKM445" s="99"/>
      <c r="IKN445" s="103"/>
      <c r="IKO445" s="101"/>
      <c r="IKP445" s="102"/>
      <c r="IKQ445" s="99"/>
      <c r="IKR445" s="99"/>
      <c r="IKS445" s="99"/>
      <c r="IKT445" s="103"/>
      <c r="IKU445" s="101"/>
      <c r="IKV445" s="102"/>
      <c r="IKW445" s="99"/>
      <c r="IKX445" s="99"/>
      <c r="IKY445" s="99"/>
      <c r="IKZ445" s="103"/>
      <c r="ILA445" s="101"/>
      <c r="ILB445" s="102"/>
      <c r="ILC445" s="99"/>
      <c r="ILD445" s="99"/>
      <c r="ILE445" s="99"/>
      <c r="ILF445" s="103"/>
      <c r="ILG445" s="101"/>
      <c r="ILH445" s="102"/>
      <c r="ILI445" s="99"/>
      <c r="ILJ445" s="99"/>
      <c r="ILK445" s="99"/>
      <c r="ILL445" s="103"/>
      <c r="ILM445" s="101"/>
      <c r="ILN445" s="102"/>
      <c r="ILO445" s="99"/>
      <c r="ILP445" s="99"/>
      <c r="ILQ445" s="99"/>
      <c r="ILR445" s="103"/>
      <c r="ILS445" s="101"/>
      <c r="ILT445" s="102"/>
      <c r="ILU445" s="99"/>
      <c r="ILV445" s="99"/>
      <c r="ILW445" s="99"/>
      <c r="ILX445" s="103"/>
      <c r="ILY445" s="101"/>
      <c r="ILZ445" s="102"/>
      <c r="IMA445" s="99"/>
      <c r="IMB445" s="99"/>
      <c r="IMC445" s="99"/>
      <c r="IMD445" s="103"/>
      <c r="IME445" s="101"/>
      <c r="IMF445" s="102"/>
      <c r="IMG445" s="99"/>
      <c r="IMH445" s="99"/>
      <c r="IMI445" s="99"/>
      <c r="IMJ445" s="103"/>
      <c r="IMK445" s="101"/>
      <c r="IML445" s="102"/>
      <c r="IMM445" s="99"/>
      <c r="IMN445" s="99"/>
      <c r="IMO445" s="99"/>
      <c r="IMP445" s="103"/>
      <c r="IMQ445" s="101"/>
      <c r="IMR445" s="102"/>
      <c r="IMS445" s="99"/>
      <c r="IMT445" s="99"/>
      <c r="IMU445" s="99"/>
      <c r="IMV445" s="103"/>
      <c r="IMW445" s="101"/>
      <c r="IMX445" s="102"/>
      <c r="IMY445" s="99"/>
      <c r="IMZ445" s="99"/>
      <c r="INA445" s="99"/>
      <c r="INB445" s="103"/>
      <c r="INC445" s="101"/>
      <c r="IND445" s="102"/>
      <c r="INE445" s="99"/>
      <c r="INF445" s="99"/>
      <c r="ING445" s="99"/>
      <c r="INH445" s="103"/>
      <c r="INI445" s="101"/>
      <c r="INJ445" s="102"/>
      <c r="INK445" s="99"/>
      <c r="INL445" s="99"/>
      <c r="INM445" s="99"/>
      <c r="INN445" s="103"/>
      <c r="INO445" s="101"/>
      <c r="INP445" s="102"/>
      <c r="INQ445" s="99"/>
      <c r="INR445" s="99"/>
      <c r="INS445" s="99"/>
      <c r="INT445" s="103"/>
      <c r="INU445" s="101"/>
      <c r="INV445" s="102"/>
      <c r="INW445" s="99"/>
      <c r="INX445" s="99"/>
      <c r="INY445" s="99"/>
      <c r="INZ445" s="103"/>
      <c r="IOA445" s="101"/>
      <c r="IOB445" s="102"/>
      <c r="IOC445" s="99"/>
      <c r="IOD445" s="99"/>
      <c r="IOE445" s="99"/>
      <c r="IOF445" s="103"/>
      <c r="IOG445" s="101"/>
      <c r="IOH445" s="102"/>
      <c r="IOI445" s="99"/>
      <c r="IOJ445" s="99"/>
      <c r="IOK445" s="99"/>
      <c r="IOL445" s="103"/>
      <c r="IOM445" s="101"/>
      <c r="ION445" s="102"/>
      <c r="IOO445" s="99"/>
      <c r="IOP445" s="99"/>
      <c r="IOQ445" s="99"/>
      <c r="IOR445" s="103"/>
      <c r="IOS445" s="101"/>
      <c r="IOT445" s="102"/>
      <c r="IOU445" s="99"/>
      <c r="IOV445" s="99"/>
      <c r="IOW445" s="99"/>
      <c r="IOX445" s="103"/>
      <c r="IOY445" s="101"/>
      <c r="IOZ445" s="102"/>
      <c r="IPA445" s="99"/>
      <c r="IPB445" s="99"/>
      <c r="IPC445" s="99"/>
      <c r="IPD445" s="103"/>
      <c r="IPE445" s="101"/>
      <c r="IPF445" s="102"/>
      <c r="IPG445" s="99"/>
      <c r="IPH445" s="99"/>
      <c r="IPI445" s="99"/>
      <c r="IPJ445" s="103"/>
      <c r="IPK445" s="101"/>
      <c r="IPL445" s="102"/>
      <c r="IPM445" s="99"/>
      <c r="IPN445" s="99"/>
      <c r="IPO445" s="99"/>
      <c r="IPP445" s="103"/>
      <c r="IPQ445" s="101"/>
      <c r="IPR445" s="102"/>
      <c r="IPS445" s="99"/>
      <c r="IPT445" s="99"/>
      <c r="IPU445" s="99"/>
      <c r="IPV445" s="103"/>
      <c r="IPW445" s="101"/>
      <c r="IPX445" s="102"/>
      <c r="IPY445" s="99"/>
      <c r="IPZ445" s="99"/>
      <c r="IQA445" s="99"/>
      <c r="IQB445" s="103"/>
      <c r="IQC445" s="101"/>
      <c r="IQD445" s="102"/>
      <c r="IQE445" s="99"/>
      <c r="IQF445" s="99"/>
      <c r="IQG445" s="99"/>
      <c r="IQH445" s="103"/>
      <c r="IQI445" s="101"/>
      <c r="IQJ445" s="102"/>
      <c r="IQK445" s="99"/>
      <c r="IQL445" s="99"/>
      <c r="IQM445" s="99"/>
      <c r="IQN445" s="103"/>
      <c r="IQO445" s="101"/>
      <c r="IQP445" s="102"/>
      <c r="IQQ445" s="99"/>
      <c r="IQR445" s="99"/>
      <c r="IQS445" s="99"/>
      <c r="IQT445" s="103"/>
      <c r="IQU445" s="101"/>
      <c r="IQV445" s="102"/>
      <c r="IQW445" s="99"/>
      <c r="IQX445" s="99"/>
      <c r="IQY445" s="99"/>
      <c r="IQZ445" s="103"/>
      <c r="IRA445" s="101"/>
      <c r="IRB445" s="102"/>
      <c r="IRC445" s="99"/>
      <c r="IRD445" s="99"/>
      <c r="IRE445" s="99"/>
      <c r="IRF445" s="103"/>
      <c r="IRG445" s="101"/>
      <c r="IRH445" s="102"/>
      <c r="IRI445" s="99"/>
      <c r="IRJ445" s="99"/>
      <c r="IRK445" s="99"/>
      <c r="IRL445" s="103"/>
      <c r="IRM445" s="101"/>
      <c r="IRN445" s="102"/>
      <c r="IRO445" s="99"/>
      <c r="IRP445" s="99"/>
      <c r="IRQ445" s="99"/>
      <c r="IRR445" s="103"/>
      <c r="IRS445" s="101"/>
      <c r="IRT445" s="102"/>
      <c r="IRU445" s="99"/>
      <c r="IRV445" s="99"/>
      <c r="IRW445" s="99"/>
      <c r="IRX445" s="103"/>
      <c r="IRY445" s="101"/>
      <c r="IRZ445" s="102"/>
      <c r="ISA445" s="99"/>
      <c r="ISB445" s="99"/>
      <c r="ISC445" s="99"/>
      <c r="ISD445" s="103"/>
      <c r="ISE445" s="101"/>
      <c r="ISF445" s="102"/>
      <c r="ISG445" s="99"/>
      <c r="ISH445" s="99"/>
      <c r="ISI445" s="99"/>
      <c r="ISJ445" s="103"/>
      <c r="ISK445" s="101"/>
      <c r="ISL445" s="102"/>
      <c r="ISM445" s="99"/>
      <c r="ISN445" s="99"/>
      <c r="ISO445" s="99"/>
      <c r="ISP445" s="103"/>
      <c r="ISQ445" s="101"/>
      <c r="ISR445" s="102"/>
      <c r="ISS445" s="99"/>
      <c r="IST445" s="99"/>
      <c r="ISU445" s="99"/>
      <c r="ISV445" s="103"/>
      <c r="ISW445" s="101"/>
      <c r="ISX445" s="102"/>
      <c r="ISY445" s="99"/>
      <c r="ISZ445" s="99"/>
      <c r="ITA445" s="99"/>
      <c r="ITB445" s="103"/>
      <c r="ITC445" s="101"/>
      <c r="ITD445" s="102"/>
      <c r="ITE445" s="99"/>
      <c r="ITF445" s="99"/>
      <c r="ITG445" s="99"/>
      <c r="ITH445" s="103"/>
      <c r="ITI445" s="101"/>
      <c r="ITJ445" s="102"/>
      <c r="ITK445" s="99"/>
      <c r="ITL445" s="99"/>
      <c r="ITM445" s="99"/>
      <c r="ITN445" s="103"/>
      <c r="ITO445" s="101"/>
      <c r="ITP445" s="102"/>
      <c r="ITQ445" s="99"/>
      <c r="ITR445" s="99"/>
      <c r="ITS445" s="99"/>
      <c r="ITT445" s="103"/>
      <c r="ITU445" s="101"/>
      <c r="ITV445" s="102"/>
      <c r="ITW445" s="99"/>
      <c r="ITX445" s="99"/>
      <c r="ITY445" s="99"/>
      <c r="ITZ445" s="103"/>
      <c r="IUA445" s="101"/>
      <c r="IUB445" s="102"/>
      <c r="IUC445" s="99"/>
      <c r="IUD445" s="99"/>
      <c r="IUE445" s="99"/>
      <c r="IUF445" s="103"/>
      <c r="IUG445" s="101"/>
      <c r="IUH445" s="102"/>
      <c r="IUI445" s="99"/>
      <c r="IUJ445" s="99"/>
      <c r="IUK445" s="99"/>
      <c r="IUL445" s="103"/>
      <c r="IUM445" s="101"/>
      <c r="IUN445" s="102"/>
      <c r="IUO445" s="99"/>
      <c r="IUP445" s="99"/>
      <c r="IUQ445" s="99"/>
      <c r="IUR445" s="103"/>
      <c r="IUS445" s="101"/>
      <c r="IUT445" s="102"/>
      <c r="IUU445" s="99"/>
      <c r="IUV445" s="99"/>
      <c r="IUW445" s="99"/>
      <c r="IUX445" s="103"/>
      <c r="IUY445" s="101"/>
      <c r="IUZ445" s="102"/>
      <c r="IVA445" s="99"/>
      <c r="IVB445" s="99"/>
      <c r="IVC445" s="99"/>
      <c r="IVD445" s="103"/>
      <c r="IVE445" s="101"/>
      <c r="IVF445" s="102"/>
      <c r="IVG445" s="99"/>
      <c r="IVH445" s="99"/>
      <c r="IVI445" s="99"/>
      <c r="IVJ445" s="103"/>
      <c r="IVK445" s="101"/>
      <c r="IVL445" s="102"/>
      <c r="IVM445" s="99"/>
      <c r="IVN445" s="99"/>
      <c r="IVO445" s="99"/>
      <c r="IVP445" s="103"/>
      <c r="IVQ445" s="101"/>
      <c r="IVR445" s="102"/>
      <c r="IVS445" s="99"/>
      <c r="IVT445" s="99"/>
      <c r="IVU445" s="99"/>
      <c r="IVV445" s="103"/>
      <c r="IVW445" s="101"/>
      <c r="IVX445" s="102"/>
      <c r="IVY445" s="99"/>
      <c r="IVZ445" s="99"/>
      <c r="IWA445" s="99"/>
      <c r="IWB445" s="103"/>
      <c r="IWC445" s="101"/>
      <c r="IWD445" s="102"/>
      <c r="IWE445" s="99"/>
      <c r="IWF445" s="99"/>
      <c r="IWG445" s="99"/>
      <c r="IWH445" s="103"/>
      <c r="IWI445" s="101"/>
      <c r="IWJ445" s="102"/>
      <c r="IWK445" s="99"/>
      <c r="IWL445" s="99"/>
      <c r="IWM445" s="99"/>
      <c r="IWN445" s="103"/>
      <c r="IWO445" s="101"/>
      <c r="IWP445" s="102"/>
      <c r="IWQ445" s="99"/>
      <c r="IWR445" s="99"/>
      <c r="IWS445" s="99"/>
      <c r="IWT445" s="103"/>
      <c r="IWU445" s="101"/>
      <c r="IWV445" s="102"/>
      <c r="IWW445" s="99"/>
      <c r="IWX445" s="99"/>
      <c r="IWY445" s="99"/>
      <c r="IWZ445" s="103"/>
      <c r="IXA445" s="101"/>
      <c r="IXB445" s="102"/>
      <c r="IXC445" s="99"/>
      <c r="IXD445" s="99"/>
      <c r="IXE445" s="99"/>
      <c r="IXF445" s="103"/>
      <c r="IXG445" s="101"/>
      <c r="IXH445" s="102"/>
      <c r="IXI445" s="99"/>
      <c r="IXJ445" s="99"/>
      <c r="IXK445" s="99"/>
      <c r="IXL445" s="103"/>
      <c r="IXM445" s="101"/>
      <c r="IXN445" s="102"/>
      <c r="IXO445" s="99"/>
      <c r="IXP445" s="99"/>
      <c r="IXQ445" s="99"/>
      <c r="IXR445" s="103"/>
      <c r="IXS445" s="101"/>
      <c r="IXT445" s="102"/>
      <c r="IXU445" s="99"/>
      <c r="IXV445" s="99"/>
      <c r="IXW445" s="99"/>
      <c r="IXX445" s="103"/>
      <c r="IXY445" s="101"/>
      <c r="IXZ445" s="102"/>
      <c r="IYA445" s="99"/>
      <c r="IYB445" s="99"/>
      <c r="IYC445" s="99"/>
      <c r="IYD445" s="103"/>
      <c r="IYE445" s="101"/>
      <c r="IYF445" s="102"/>
      <c r="IYG445" s="99"/>
      <c r="IYH445" s="99"/>
      <c r="IYI445" s="99"/>
      <c r="IYJ445" s="103"/>
      <c r="IYK445" s="101"/>
      <c r="IYL445" s="102"/>
      <c r="IYM445" s="99"/>
      <c r="IYN445" s="99"/>
      <c r="IYO445" s="99"/>
      <c r="IYP445" s="103"/>
      <c r="IYQ445" s="101"/>
      <c r="IYR445" s="102"/>
      <c r="IYS445" s="99"/>
      <c r="IYT445" s="99"/>
      <c r="IYU445" s="99"/>
      <c r="IYV445" s="103"/>
      <c r="IYW445" s="101"/>
      <c r="IYX445" s="102"/>
      <c r="IYY445" s="99"/>
      <c r="IYZ445" s="99"/>
      <c r="IZA445" s="99"/>
      <c r="IZB445" s="103"/>
      <c r="IZC445" s="101"/>
      <c r="IZD445" s="102"/>
      <c r="IZE445" s="99"/>
      <c r="IZF445" s="99"/>
      <c r="IZG445" s="99"/>
      <c r="IZH445" s="103"/>
      <c r="IZI445" s="101"/>
      <c r="IZJ445" s="102"/>
      <c r="IZK445" s="99"/>
      <c r="IZL445" s="99"/>
      <c r="IZM445" s="99"/>
      <c r="IZN445" s="103"/>
      <c r="IZO445" s="101"/>
      <c r="IZP445" s="102"/>
      <c r="IZQ445" s="99"/>
      <c r="IZR445" s="99"/>
      <c r="IZS445" s="99"/>
      <c r="IZT445" s="103"/>
      <c r="IZU445" s="101"/>
      <c r="IZV445" s="102"/>
      <c r="IZW445" s="99"/>
      <c r="IZX445" s="99"/>
      <c r="IZY445" s="99"/>
      <c r="IZZ445" s="103"/>
      <c r="JAA445" s="101"/>
      <c r="JAB445" s="102"/>
      <c r="JAC445" s="99"/>
      <c r="JAD445" s="99"/>
      <c r="JAE445" s="99"/>
      <c r="JAF445" s="103"/>
      <c r="JAG445" s="101"/>
      <c r="JAH445" s="102"/>
      <c r="JAI445" s="99"/>
      <c r="JAJ445" s="99"/>
      <c r="JAK445" s="99"/>
      <c r="JAL445" s="103"/>
      <c r="JAM445" s="101"/>
      <c r="JAN445" s="102"/>
      <c r="JAO445" s="99"/>
      <c r="JAP445" s="99"/>
      <c r="JAQ445" s="99"/>
      <c r="JAR445" s="103"/>
      <c r="JAS445" s="101"/>
      <c r="JAT445" s="102"/>
      <c r="JAU445" s="99"/>
      <c r="JAV445" s="99"/>
      <c r="JAW445" s="99"/>
      <c r="JAX445" s="103"/>
      <c r="JAY445" s="101"/>
      <c r="JAZ445" s="102"/>
      <c r="JBA445" s="99"/>
      <c r="JBB445" s="99"/>
      <c r="JBC445" s="99"/>
      <c r="JBD445" s="103"/>
      <c r="JBE445" s="101"/>
      <c r="JBF445" s="102"/>
      <c r="JBG445" s="99"/>
      <c r="JBH445" s="99"/>
      <c r="JBI445" s="99"/>
      <c r="JBJ445" s="103"/>
      <c r="JBK445" s="101"/>
      <c r="JBL445" s="102"/>
      <c r="JBM445" s="99"/>
      <c r="JBN445" s="99"/>
      <c r="JBO445" s="99"/>
      <c r="JBP445" s="103"/>
      <c r="JBQ445" s="101"/>
      <c r="JBR445" s="102"/>
      <c r="JBS445" s="99"/>
      <c r="JBT445" s="99"/>
      <c r="JBU445" s="99"/>
      <c r="JBV445" s="103"/>
      <c r="JBW445" s="101"/>
      <c r="JBX445" s="102"/>
      <c r="JBY445" s="99"/>
      <c r="JBZ445" s="99"/>
      <c r="JCA445" s="99"/>
      <c r="JCB445" s="103"/>
      <c r="JCC445" s="101"/>
      <c r="JCD445" s="102"/>
      <c r="JCE445" s="99"/>
      <c r="JCF445" s="99"/>
      <c r="JCG445" s="99"/>
      <c r="JCH445" s="103"/>
      <c r="JCI445" s="101"/>
      <c r="JCJ445" s="102"/>
      <c r="JCK445" s="99"/>
      <c r="JCL445" s="99"/>
      <c r="JCM445" s="99"/>
      <c r="JCN445" s="103"/>
      <c r="JCO445" s="101"/>
      <c r="JCP445" s="102"/>
      <c r="JCQ445" s="99"/>
      <c r="JCR445" s="99"/>
      <c r="JCS445" s="99"/>
      <c r="JCT445" s="103"/>
      <c r="JCU445" s="101"/>
      <c r="JCV445" s="102"/>
      <c r="JCW445" s="99"/>
      <c r="JCX445" s="99"/>
      <c r="JCY445" s="99"/>
      <c r="JCZ445" s="103"/>
      <c r="JDA445" s="101"/>
      <c r="JDB445" s="102"/>
      <c r="JDC445" s="99"/>
      <c r="JDD445" s="99"/>
      <c r="JDE445" s="99"/>
      <c r="JDF445" s="103"/>
      <c r="JDG445" s="101"/>
      <c r="JDH445" s="102"/>
      <c r="JDI445" s="99"/>
      <c r="JDJ445" s="99"/>
      <c r="JDK445" s="99"/>
      <c r="JDL445" s="103"/>
      <c r="JDM445" s="101"/>
      <c r="JDN445" s="102"/>
      <c r="JDO445" s="99"/>
      <c r="JDP445" s="99"/>
      <c r="JDQ445" s="99"/>
      <c r="JDR445" s="103"/>
      <c r="JDS445" s="101"/>
      <c r="JDT445" s="102"/>
      <c r="JDU445" s="99"/>
      <c r="JDV445" s="99"/>
      <c r="JDW445" s="99"/>
      <c r="JDX445" s="103"/>
      <c r="JDY445" s="101"/>
      <c r="JDZ445" s="102"/>
      <c r="JEA445" s="99"/>
      <c r="JEB445" s="99"/>
      <c r="JEC445" s="99"/>
      <c r="JED445" s="103"/>
      <c r="JEE445" s="101"/>
      <c r="JEF445" s="102"/>
      <c r="JEG445" s="99"/>
      <c r="JEH445" s="99"/>
      <c r="JEI445" s="99"/>
      <c r="JEJ445" s="103"/>
      <c r="JEK445" s="101"/>
      <c r="JEL445" s="102"/>
      <c r="JEM445" s="99"/>
      <c r="JEN445" s="99"/>
      <c r="JEO445" s="99"/>
      <c r="JEP445" s="103"/>
      <c r="JEQ445" s="101"/>
      <c r="JER445" s="102"/>
      <c r="JES445" s="99"/>
      <c r="JET445" s="99"/>
      <c r="JEU445" s="99"/>
      <c r="JEV445" s="103"/>
      <c r="JEW445" s="101"/>
      <c r="JEX445" s="102"/>
      <c r="JEY445" s="99"/>
      <c r="JEZ445" s="99"/>
      <c r="JFA445" s="99"/>
      <c r="JFB445" s="103"/>
      <c r="JFC445" s="101"/>
      <c r="JFD445" s="102"/>
      <c r="JFE445" s="99"/>
      <c r="JFF445" s="99"/>
      <c r="JFG445" s="99"/>
      <c r="JFH445" s="103"/>
      <c r="JFI445" s="101"/>
      <c r="JFJ445" s="102"/>
      <c r="JFK445" s="99"/>
      <c r="JFL445" s="99"/>
      <c r="JFM445" s="99"/>
      <c r="JFN445" s="103"/>
      <c r="JFO445" s="101"/>
      <c r="JFP445" s="102"/>
      <c r="JFQ445" s="99"/>
      <c r="JFR445" s="99"/>
      <c r="JFS445" s="99"/>
      <c r="JFT445" s="103"/>
      <c r="JFU445" s="101"/>
      <c r="JFV445" s="102"/>
      <c r="JFW445" s="99"/>
      <c r="JFX445" s="99"/>
      <c r="JFY445" s="99"/>
      <c r="JFZ445" s="103"/>
      <c r="JGA445" s="101"/>
      <c r="JGB445" s="102"/>
      <c r="JGC445" s="99"/>
      <c r="JGD445" s="99"/>
      <c r="JGE445" s="99"/>
      <c r="JGF445" s="103"/>
      <c r="JGG445" s="101"/>
      <c r="JGH445" s="102"/>
      <c r="JGI445" s="99"/>
      <c r="JGJ445" s="99"/>
      <c r="JGK445" s="99"/>
      <c r="JGL445" s="103"/>
      <c r="JGM445" s="101"/>
      <c r="JGN445" s="102"/>
      <c r="JGO445" s="99"/>
      <c r="JGP445" s="99"/>
      <c r="JGQ445" s="99"/>
      <c r="JGR445" s="103"/>
      <c r="JGS445" s="101"/>
      <c r="JGT445" s="102"/>
      <c r="JGU445" s="99"/>
      <c r="JGV445" s="99"/>
      <c r="JGW445" s="99"/>
      <c r="JGX445" s="103"/>
      <c r="JGY445" s="101"/>
      <c r="JGZ445" s="102"/>
      <c r="JHA445" s="99"/>
      <c r="JHB445" s="99"/>
      <c r="JHC445" s="99"/>
      <c r="JHD445" s="103"/>
      <c r="JHE445" s="101"/>
      <c r="JHF445" s="102"/>
      <c r="JHG445" s="99"/>
      <c r="JHH445" s="99"/>
      <c r="JHI445" s="99"/>
      <c r="JHJ445" s="103"/>
      <c r="JHK445" s="101"/>
      <c r="JHL445" s="102"/>
      <c r="JHM445" s="99"/>
      <c r="JHN445" s="99"/>
      <c r="JHO445" s="99"/>
      <c r="JHP445" s="103"/>
      <c r="JHQ445" s="101"/>
      <c r="JHR445" s="102"/>
      <c r="JHS445" s="99"/>
      <c r="JHT445" s="99"/>
      <c r="JHU445" s="99"/>
      <c r="JHV445" s="103"/>
      <c r="JHW445" s="101"/>
      <c r="JHX445" s="102"/>
      <c r="JHY445" s="99"/>
      <c r="JHZ445" s="99"/>
      <c r="JIA445" s="99"/>
      <c r="JIB445" s="103"/>
      <c r="JIC445" s="101"/>
      <c r="JID445" s="102"/>
      <c r="JIE445" s="99"/>
      <c r="JIF445" s="99"/>
      <c r="JIG445" s="99"/>
      <c r="JIH445" s="103"/>
      <c r="JII445" s="101"/>
      <c r="JIJ445" s="102"/>
      <c r="JIK445" s="99"/>
      <c r="JIL445" s="99"/>
      <c r="JIM445" s="99"/>
      <c r="JIN445" s="103"/>
      <c r="JIO445" s="101"/>
      <c r="JIP445" s="102"/>
      <c r="JIQ445" s="99"/>
      <c r="JIR445" s="99"/>
      <c r="JIS445" s="99"/>
      <c r="JIT445" s="103"/>
      <c r="JIU445" s="101"/>
      <c r="JIV445" s="102"/>
      <c r="JIW445" s="99"/>
      <c r="JIX445" s="99"/>
      <c r="JIY445" s="99"/>
      <c r="JIZ445" s="103"/>
      <c r="JJA445" s="101"/>
      <c r="JJB445" s="102"/>
      <c r="JJC445" s="99"/>
      <c r="JJD445" s="99"/>
      <c r="JJE445" s="99"/>
      <c r="JJF445" s="103"/>
      <c r="JJG445" s="101"/>
      <c r="JJH445" s="102"/>
      <c r="JJI445" s="99"/>
      <c r="JJJ445" s="99"/>
      <c r="JJK445" s="99"/>
      <c r="JJL445" s="103"/>
      <c r="JJM445" s="101"/>
      <c r="JJN445" s="102"/>
      <c r="JJO445" s="99"/>
      <c r="JJP445" s="99"/>
      <c r="JJQ445" s="99"/>
      <c r="JJR445" s="103"/>
      <c r="JJS445" s="101"/>
      <c r="JJT445" s="102"/>
      <c r="JJU445" s="99"/>
      <c r="JJV445" s="99"/>
      <c r="JJW445" s="99"/>
      <c r="JJX445" s="103"/>
      <c r="JJY445" s="101"/>
      <c r="JJZ445" s="102"/>
      <c r="JKA445" s="99"/>
      <c r="JKB445" s="99"/>
      <c r="JKC445" s="99"/>
      <c r="JKD445" s="103"/>
      <c r="JKE445" s="101"/>
      <c r="JKF445" s="102"/>
      <c r="JKG445" s="99"/>
      <c r="JKH445" s="99"/>
      <c r="JKI445" s="99"/>
      <c r="JKJ445" s="103"/>
      <c r="JKK445" s="101"/>
      <c r="JKL445" s="102"/>
      <c r="JKM445" s="99"/>
      <c r="JKN445" s="99"/>
      <c r="JKO445" s="99"/>
      <c r="JKP445" s="103"/>
      <c r="JKQ445" s="101"/>
      <c r="JKR445" s="102"/>
      <c r="JKS445" s="99"/>
      <c r="JKT445" s="99"/>
      <c r="JKU445" s="99"/>
      <c r="JKV445" s="103"/>
      <c r="JKW445" s="101"/>
      <c r="JKX445" s="102"/>
      <c r="JKY445" s="99"/>
      <c r="JKZ445" s="99"/>
      <c r="JLA445" s="99"/>
      <c r="JLB445" s="103"/>
      <c r="JLC445" s="101"/>
      <c r="JLD445" s="102"/>
      <c r="JLE445" s="99"/>
      <c r="JLF445" s="99"/>
      <c r="JLG445" s="99"/>
      <c r="JLH445" s="103"/>
      <c r="JLI445" s="101"/>
      <c r="JLJ445" s="102"/>
      <c r="JLK445" s="99"/>
      <c r="JLL445" s="99"/>
      <c r="JLM445" s="99"/>
      <c r="JLN445" s="103"/>
      <c r="JLO445" s="101"/>
      <c r="JLP445" s="102"/>
      <c r="JLQ445" s="99"/>
      <c r="JLR445" s="99"/>
      <c r="JLS445" s="99"/>
      <c r="JLT445" s="103"/>
      <c r="JLU445" s="101"/>
      <c r="JLV445" s="102"/>
      <c r="JLW445" s="99"/>
      <c r="JLX445" s="99"/>
      <c r="JLY445" s="99"/>
      <c r="JLZ445" s="103"/>
      <c r="JMA445" s="101"/>
      <c r="JMB445" s="102"/>
      <c r="JMC445" s="99"/>
      <c r="JMD445" s="99"/>
      <c r="JME445" s="99"/>
      <c r="JMF445" s="103"/>
      <c r="JMG445" s="101"/>
      <c r="JMH445" s="102"/>
      <c r="JMI445" s="99"/>
      <c r="JMJ445" s="99"/>
      <c r="JMK445" s="99"/>
      <c r="JML445" s="103"/>
      <c r="JMM445" s="101"/>
      <c r="JMN445" s="102"/>
      <c r="JMO445" s="99"/>
      <c r="JMP445" s="99"/>
      <c r="JMQ445" s="99"/>
      <c r="JMR445" s="103"/>
      <c r="JMS445" s="101"/>
      <c r="JMT445" s="102"/>
      <c r="JMU445" s="99"/>
      <c r="JMV445" s="99"/>
      <c r="JMW445" s="99"/>
      <c r="JMX445" s="103"/>
      <c r="JMY445" s="101"/>
      <c r="JMZ445" s="102"/>
      <c r="JNA445" s="99"/>
      <c r="JNB445" s="99"/>
      <c r="JNC445" s="99"/>
      <c r="JND445" s="103"/>
      <c r="JNE445" s="101"/>
      <c r="JNF445" s="102"/>
      <c r="JNG445" s="99"/>
      <c r="JNH445" s="99"/>
      <c r="JNI445" s="99"/>
      <c r="JNJ445" s="103"/>
      <c r="JNK445" s="101"/>
      <c r="JNL445" s="102"/>
      <c r="JNM445" s="99"/>
      <c r="JNN445" s="99"/>
      <c r="JNO445" s="99"/>
      <c r="JNP445" s="103"/>
      <c r="JNQ445" s="101"/>
      <c r="JNR445" s="102"/>
      <c r="JNS445" s="99"/>
      <c r="JNT445" s="99"/>
      <c r="JNU445" s="99"/>
      <c r="JNV445" s="103"/>
      <c r="JNW445" s="101"/>
      <c r="JNX445" s="102"/>
      <c r="JNY445" s="99"/>
      <c r="JNZ445" s="99"/>
      <c r="JOA445" s="99"/>
      <c r="JOB445" s="103"/>
      <c r="JOC445" s="101"/>
      <c r="JOD445" s="102"/>
      <c r="JOE445" s="99"/>
      <c r="JOF445" s="99"/>
      <c r="JOG445" s="99"/>
      <c r="JOH445" s="103"/>
      <c r="JOI445" s="101"/>
      <c r="JOJ445" s="102"/>
      <c r="JOK445" s="99"/>
      <c r="JOL445" s="99"/>
      <c r="JOM445" s="99"/>
      <c r="JON445" s="103"/>
      <c r="JOO445" s="101"/>
      <c r="JOP445" s="102"/>
      <c r="JOQ445" s="99"/>
      <c r="JOR445" s="99"/>
      <c r="JOS445" s="99"/>
      <c r="JOT445" s="103"/>
      <c r="JOU445" s="101"/>
      <c r="JOV445" s="102"/>
      <c r="JOW445" s="99"/>
      <c r="JOX445" s="99"/>
      <c r="JOY445" s="99"/>
      <c r="JOZ445" s="103"/>
      <c r="JPA445" s="101"/>
      <c r="JPB445" s="102"/>
      <c r="JPC445" s="99"/>
      <c r="JPD445" s="99"/>
      <c r="JPE445" s="99"/>
      <c r="JPF445" s="103"/>
      <c r="JPG445" s="101"/>
      <c r="JPH445" s="102"/>
      <c r="JPI445" s="99"/>
      <c r="JPJ445" s="99"/>
      <c r="JPK445" s="99"/>
      <c r="JPL445" s="103"/>
      <c r="JPM445" s="101"/>
      <c r="JPN445" s="102"/>
      <c r="JPO445" s="99"/>
      <c r="JPP445" s="99"/>
      <c r="JPQ445" s="99"/>
      <c r="JPR445" s="103"/>
      <c r="JPS445" s="101"/>
      <c r="JPT445" s="102"/>
      <c r="JPU445" s="99"/>
      <c r="JPV445" s="99"/>
      <c r="JPW445" s="99"/>
      <c r="JPX445" s="103"/>
      <c r="JPY445" s="101"/>
      <c r="JPZ445" s="102"/>
      <c r="JQA445" s="99"/>
      <c r="JQB445" s="99"/>
      <c r="JQC445" s="99"/>
      <c r="JQD445" s="103"/>
      <c r="JQE445" s="101"/>
      <c r="JQF445" s="102"/>
      <c r="JQG445" s="99"/>
      <c r="JQH445" s="99"/>
      <c r="JQI445" s="99"/>
      <c r="JQJ445" s="103"/>
      <c r="JQK445" s="101"/>
      <c r="JQL445" s="102"/>
      <c r="JQM445" s="99"/>
      <c r="JQN445" s="99"/>
      <c r="JQO445" s="99"/>
      <c r="JQP445" s="103"/>
      <c r="JQQ445" s="101"/>
      <c r="JQR445" s="102"/>
      <c r="JQS445" s="99"/>
      <c r="JQT445" s="99"/>
      <c r="JQU445" s="99"/>
      <c r="JQV445" s="103"/>
      <c r="JQW445" s="101"/>
      <c r="JQX445" s="102"/>
      <c r="JQY445" s="99"/>
      <c r="JQZ445" s="99"/>
      <c r="JRA445" s="99"/>
      <c r="JRB445" s="103"/>
      <c r="JRC445" s="101"/>
      <c r="JRD445" s="102"/>
      <c r="JRE445" s="99"/>
      <c r="JRF445" s="99"/>
      <c r="JRG445" s="99"/>
      <c r="JRH445" s="103"/>
      <c r="JRI445" s="101"/>
      <c r="JRJ445" s="102"/>
      <c r="JRK445" s="99"/>
      <c r="JRL445" s="99"/>
      <c r="JRM445" s="99"/>
      <c r="JRN445" s="103"/>
      <c r="JRO445" s="101"/>
      <c r="JRP445" s="102"/>
      <c r="JRQ445" s="99"/>
      <c r="JRR445" s="99"/>
      <c r="JRS445" s="99"/>
      <c r="JRT445" s="103"/>
      <c r="JRU445" s="101"/>
      <c r="JRV445" s="102"/>
      <c r="JRW445" s="99"/>
      <c r="JRX445" s="99"/>
      <c r="JRY445" s="99"/>
      <c r="JRZ445" s="103"/>
      <c r="JSA445" s="101"/>
      <c r="JSB445" s="102"/>
      <c r="JSC445" s="99"/>
      <c r="JSD445" s="99"/>
      <c r="JSE445" s="99"/>
      <c r="JSF445" s="103"/>
      <c r="JSG445" s="101"/>
      <c r="JSH445" s="102"/>
      <c r="JSI445" s="99"/>
      <c r="JSJ445" s="99"/>
      <c r="JSK445" s="99"/>
      <c r="JSL445" s="103"/>
      <c r="JSM445" s="101"/>
      <c r="JSN445" s="102"/>
      <c r="JSO445" s="99"/>
      <c r="JSP445" s="99"/>
      <c r="JSQ445" s="99"/>
      <c r="JSR445" s="103"/>
      <c r="JSS445" s="101"/>
      <c r="JST445" s="102"/>
      <c r="JSU445" s="99"/>
      <c r="JSV445" s="99"/>
      <c r="JSW445" s="99"/>
      <c r="JSX445" s="103"/>
      <c r="JSY445" s="101"/>
      <c r="JSZ445" s="102"/>
      <c r="JTA445" s="99"/>
      <c r="JTB445" s="99"/>
      <c r="JTC445" s="99"/>
      <c r="JTD445" s="103"/>
      <c r="JTE445" s="101"/>
      <c r="JTF445" s="102"/>
      <c r="JTG445" s="99"/>
      <c r="JTH445" s="99"/>
      <c r="JTI445" s="99"/>
      <c r="JTJ445" s="103"/>
      <c r="JTK445" s="101"/>
      <c r="JTL445" s="102"/>
      <c r="JTM445" s="99"/>
      <c r="JTN445" s="99"/>
      <c r="JTO445" s="99"/>
      <c r="JTP445" s="103"/>
      <c r="JTQ445" s="101"/>
      <c r="JTR445" s="102"/>
      <c r="JTS445" s="99"/>
      <c r="JTT445" s="99"/>
      <c r="JTU445" s="99"/>
      <c r="JTV445" s="103"/>
      <c r="JTW445" s="101"/>
      <c r="JTX445" s="102"/>
      <c r="JTY445" s="99"/>
      <c r="JTZ445" s="99"/>
      <c r="JUA445" s="99"/>
      <c r="JUB445" s="103"/>
      <c r="JUC445" s="101"/>
      <c r="JUD445" s="102"/>
      <c r="JUE445" s="99"/>
      <c r="JUF445" s="99"/>
      <c r="JUG445" s="99"/>
      <c r="JUH445" s="103"/>
      <c r="JUI445" s="101"/>
      <c r="JUJ445" s="102"/>
      <c r="JUK445" s="99"/>
      <c r="JUL445" s="99"/>
      <c r="JUM445" s="99"/>
      <c r="JUN445" s="103"/>
      <c r="JUO445" s="101"/>
      <c r="JUP445" s="102"/>
      <c r="JUQ445" s="99"/>
      <c r="JUR445" s="99"/>
      <c r="JUS445" s="99"/>
      <c r="JUT445" s="103"/>
      <c r="JUU445" s="101"/>
      <c r="JUV445" s="102"/>
      <c r="JUW445" s="99"/>
      <c r="JUX445" s="99"/>
      <c r="JUY445" s="99"/>
      <c r="JUZ445" s="103"/>
      <c r="JVA445" s="101"/>
      <c r="JVB445" s="102"/>
      <c r="JVC445" s="99"/>
      <c r="JVD445" s="99"/>
      <c r="JVE445" s="99"/>
      <c r="JVF445" s="103"/>
      <c r="JVG445" s="101"/>
      <c r="JVH445" s="102"/>
      <c r="JVI445" s="99"/>
      <c r="JVJ445" s="99"/>
      <c r="JVK445" s="99"/>
      <c r="JVL445" s="103"/>
      <c r="JVM445" s="101"/>
      <c r="JVN445" s="102"/>
      <c r="JVO445" s="99"/>
      <c r="JVP445" s="99"/>
      <c r="JVQ445" s="99"/>
      <c r="JVR445" s="103"/>
      <c r="JVS445" s="101"/>
      <c r="JVT445" s="102"/>
      <c r="JVU445" s="99"/>
      <c r="JVV445" s="99"/>
      <c r="JVW445" s="99"/>
      <c r="JVX445" s="103"/>
      <c r="JVY445" s="101"/>
      <c r="JVZ445" s="102"/>
      <c r="JWA445" s="99"/>
      <c r="JWB445" s="99"/>
      <c r="JWC445" s="99"/>
      <c r="JWD445" s="103"/>
      <c r="JWE445" s="101"/>
      <c r="JWF445" s="102"/>
      <c r="JWG445" s="99"/>
      <c r="JWH445" s="99"/>
      <c r="JWI445" s="99"/>
      <c r="JWJ445" s="103"/>
      <c r="JWK445" s="101"/>
      <c r="JWL445" s="102"/>
      <c r="JWM445" s="99"/>
      <c r="JWN445" s="99"/>
      <c r="JWO445" s="99"/>
      <c r="JWP445" s="103"/>
      <c r="JWQ445" s="101"/>
      <c r="JWR445" s="102"/>
      <c r="JWS445" s="99"/>
      <c r="JWT445" s="99"/>
      <c r="JWU445" s="99"/>
      <c r="JWV445" s="103"/>
      <c r="JWW445" s="101"/>
      <c r="JWX445" s="102"/>
      <c r="JWY445" s="99"/>
      <c r="JWZ445" s="99"/>
      <c r="JXA445" s="99"/>
      <c r="JXB445" s="103"/>
      <c r="JXC445" s="101"/>
      <c r="JXD445" s="102"/>
      <c r="JXE445" s="99"/>
      <c r="JXF445" s="99"/>
      <c r="JXG445" s="99"/>
      <c r="JXH445" s="103"/>
      <c r="JXI445" s="101"/>
      <c r="JXJ445" s="102"/>
      <c r="JXK445" s="99"/>
      <c r="JXL445" s="99"/>
      <c r="JXM445" s="99"/>
      <c r="JXN445" s="103"/>
      <c r="JXO445" s="101"/>
      <c r="JXP445" s="102"/>
      <c r="JXQ445" s="99"/>
      <c r="JXR445" s="99"/>
      <c r="JXS445" s="99"/>
      <c r="JXT445" s="103"/>
      <c r="JXU445" s="101"/>
      <c r="JXV445" s="102"/>
      <c r="JXW445" s="99"/>
      <c r="JXX445" s="99"/>
      <c r="JXY445" s="99"/>
      <c r="JXZ445" s="103"/>
      <c r="JYA445" s="101"/>
      <c r="JYB445" s="102"/>
      <c r="JYC445" s="99"/>
      <c r="JYD445" s="99"/>
      <c r="JYE445" s="99"/>
      <c r="JYF445" s="103"/>
      <c r="JYG445" s="101"/>
      <c r="JYH445" s="102"/>
      <c r="JYI445" s="99"/>
      <c r="JYJ445" s="99"/>
      <c r="JYK445" s="99"/>
      <c r="JYL445" s="103"/>
      <c r="JYM445" s="101"/>
      <c r="JYN445" s="102"/>
      <c r="JYO445" s="99"/>
      <c r="JYP445" s="99"/>
      <c r="JYQ445" s="99"/>
      <c r="JYR445" s="103"/>
      <c r="JYS445" s="101"/>
      <c r="JYT445" s="102"/>
      <c r="JYU445" s="99"/>
      <c r="JYV445" s="99"/>
      <c r="JYW445" s="99"/>
      <c r="JYX445" s="103"/>
      <c r="JYY445" s="101"/>
      <c r="JYZ445" s="102"/>
      <c r="JZA445" s="99"/>
      <c r="JZB445" s="99"/>
      <c r="JZC445" s="99"/>
      <c r="JZD445" s="103"/>
      <c r="JZE445" s="101"/>
      <c r="JZF445" s="102"/>
      <c r="JZG445" s="99"/>
      <c r="JZH445" s="99"/>
      <c r="JZI445" s="99"/>
      <c r="JZJ445" s="103"/>
      <c r="JZK445" s="101"/>
      <c r="JZL445" s="102"/>
      <c r="JZM445" s="99"/>
      <c r="JZN445" s="99"/>
      <c r="JZO445" s="99"/>
      <c r="JZP445" s="103"/>
      <c r="JZQ445" s="101"/>
      <c r="JZR445" s="102"/>
      <c r="JZS445" s="99"/>
      <c r="JZT445" s="99"/>
      <c r="JZU445" s="99"/>
      <c r="JZV445" s="103"/>
      <c r="JZW445" s="101"/>
      <c r="JZX445" s="102"/>
      <c r="JZY445" s="99"/>
      <c r="JZZ445" s="99"/>
      <c r="KAA445" s="99"/>
      <c r="KAB445" s="103"/>
      <c r="KAC445" s="101"/>
      <c r="KAD445" s="102"/>
      <c r="KAE445" s="99"/>
      <c r="KAF445" s="99"/>
      <c r="KAG445" s="99"/>
      <c r="KAH445" s="103"/>
      <c r="KAI445" s="101"/>
      <c r="KAJ445" s="102"/>
      <c r="KAK445" s="99"/>
      <c r="KAL445" s="99"/>
      <c r="KAM445" s="99"/>
      <c r="KAN445" s="103"/>
      <c r="KAO445" s="101"/>
      <c r="KAP445" s="102"/>
      <c r="KAQ445" s="99"/>
      <c r="KAR445" s="99"/>
      <c r="KAS445" s="99"/>
      <c r="KAT445" s="103"/>
      <c r="KAU445" s="101"/>
      <c r="KAV445" s="102"/>
      <c r="KAW445" s="99"/>
      <c r="KAX445" s="99"/>
      <c r="KAY445" s="99"/>
      <c r="KAZ445" s="103"/>
      <c r="KBA445" s="101"/>
      <c r="KBB445" s="102"/>
      <c r="KBC445" s="99"/>
      <c r="KBD445" s="99"/>
      <c r="KBE445" s="99"/>
      <c r="KBF445" s="103"/>
      <c r="KBG445" s="101"/>
      <c r="KBH445" s="102"/>
      <c r="KBI445" s="99"/>
      <c r="KBJ445" s="99"/>
      <c r="KBK445" s="99"/>
      <c r="KBL445" s="103"/>
      <c r="KBM445" s="101"/>
      <c r="KBN445" s="102"/>
      <c r="KBO445" s="99"/>
      <c r="KBP445" s="99"/>
      <c r="KBQ445" s="99"/>
      <c r="KBR445" s="103"/>
      <c r="KBS445" s="101"/>
      <c r="KBT445" s="102"/>
      <c r="KBU445" s="99"/>
      <c r="KBV445" s="99"/>
      <c r="KBW445" s="99"/>
      <c r="KBX445" s="103"/>
      <c r="KBY445" s="101"/>
      <c r="KBZ445" s="102"/>
      <c r="KCA445" s="99"/>
      <c r="KCB445" s="99"/>
      <c r="KCC445" s="99"/>
      <c r="KCD445" s="103"/>
      <c r="KCE445" s="101"/>
      <c r="KCF445" s="102"/>
      <c r="KCG445" s="99"/>
      <c r="KCH445" s="99"/>
      <c r="KCI445" s="99"/>
      <c r="KCJ445" s="103"/>
      <c r="KCK445" s="101"/>
      <c r="KCL445" s="102"/>
      <c r="KCM445" s="99"/>
      <c r="KCN445" s="99"/>
      <c r="KCO445" s="99"/>
      <c r="KCP445" s="103"/>
      <c r="KCQ445" s="101"/>
      <c r="KCR445" s="102"/>
      <c r="KCS445" s="99"/>
      <c r="KCT445" s="99"/>
      <c r="KCU445" s="99"/>
      <c r="KCV445" s="103"/>
      <c r="KCW445" s="101"/>
      <c r="KCX445" s="102"/>
      <c r="KCY445" s="99"/>
      <c r="KCZ445" s="99"/>
      <c r="KDA445" s="99"/>
      <c r="KDB445" s="103"/>
      <c r="KDC445" s="101"/>
      <c r="KDD445" s="102"/>
      <c r="KDE445" s="99"/>
      <c r="KDF445" s="99"/>
      <c r="KDG445" s="99"/>
      <c r="KDH445" s="103"/>
      <c r="KDI445" s="101"/>
      <c r="KDJ445" s="102"/>
      <c r="KDK445" s="99"/>
      <c r="KDL445" s="99"/>
      <c r="KDM445" s="99"/>
      <c r="KDN445" s="103"/>
      <c r="KDO445" s="101"/>
      <c r="KDP445" s="102"/>
      <c r="KDQ445" s="99"/>
      <c r="KDR445" s="99"/>
      <c r="KDS445" s="99"/>
      <c r="KDT445" s="103"/>
      <c r="KDU445" s="101"/>
      <c r="KDV445" s="102"/>
      <c r="KDW445" s="99"/>
      <c r="KDX445" s="99"/>
      <c r="KDY445" s="99"/>
      <c r="KDZ445" s="103"/>
      <c r="KEA445" s="101"/>
      <c r="KEB445" s="102"/>
      <c r="KEC445" s="99"/>
      <c r="KED445" s="99"/>
      <c r="KEE445" s="99"/>
      <c r="KEF445" s="103"/>
      <c r="KEG445" s="101"/>
      <c r="KEH445" s="102"/>
      <c r="KEI445" s="99"/>
      <c r="KEJ445" s="99"/>
      <c r="KEK445" s="99"/>
      <c r="KEL445" s="103"/>
      <c r="KEM445" s="101"/>
      <c r="KEN445" s="102"/>
      <c r="KEO445" s="99"/>
      <c r="KEP445" s="99"/>
      <c r="KEQ445" s="99"/>
      <c r="KER445" s="103"/>
      <c r="KES445" s="101"/>
      <c r="KET445" s="102"/>
      <c r="KEU445" s="99"/>
      <c r="KEV445" s="99"/>
      <c r="KEW445" s="99"/>
      <c r="KEX445" s="103"/>
      <c r="KEY445" s="101"/>
      <c r="KEZ445" s="102"/>
      <c r="KFA445" s="99"/>
      <c r="KFB445" s="99"/>
      <c r="KFC445" s="99"/>
      <c r="KFD445" s="103"/>
      <c r="KFE445" s="101"/>
      <c r="KFF445" s="102"/>
      <c r="KFG445" s="99"/>
      <c r="KFH445" s="99"/>
      <c r="KFI445" s="99"/>
      <c r="KFJ445" s="103"/>
      <c r="KFK445" s="101"/>
      <c r="KFL445" s="102"/>
      <c r="KFM445" s="99"/>
      <c r="KFN445" s="99"/>
      <c r="KFO445" s="99"/>
      <c r="KFP445" s="103"/>
      <c r="KFQ445" s="101"/>
      <c r="KFR445" s="102"/>
      <c r="KFS445" s="99"/>
      <c r="KFT445" s="99"/>
      <c r="KFU445" s="99"/>
      <c r="KFV445" s="103"/>
      <c r="KFW445" s="101"/>
      <c r="KFX445" s="102"/>
      <c r="KFY445" s="99"/>
      <c r="KFZ445" s="99"/>
      <c r="KGA445" s="99"/>
      <c r="KGB445" s="103"/>
      <c r="KGC445" s="101"/>
      <c r="KGD445" s="102"/>
      <c r="KGE445" s="99"/>
      <c r="KGF445" s="99"/>
      <c r="KGG445" s="99"/>
      <c r="KGH445" s="103"/>
      <c r="KGI445" s="101"/>
      <c r="KGJ445" s="102"/>
      <c r="KGK445" s="99"/>
      <c r="KGL445" s="99"/>
      <c r="KGM445" s="99"/>
      <c r="KGN445" s="103"/>
      <c r="KGO445" s="101"/>
      <c r="KGP445" s="102"/>
      <c r="KGQ445" s="99"/>
      <c r="KGR445" s="99"/>
      <c r="KGS445" s="99"/>
      <c r="KGT445" s="103"/>
      <c r="KGU445" s="101"/>
      <c r="KGV445" s="102"/>
      <c r="KGW445" s="99"/>
      <c r="KGX445" s="99"/>
      <c r="KGY445" s="99"/>
      <c r="KGZ445" s="103"/>
      <c r="KHA445" s="101"/>
      <c r="KHB445" s="102"/>
      <c r="KHC445" s="99"/>
      <c r="KHD445" s="99"/>
      <c r="KHE445" s="99"/>
      <c r="KHF445" s="103"/>
      <c r="KHG445" s="101"/>
      <c r="KHH445" s="102"/>
      <c r="KHI445" s="99"/>
      <c r="KHJ445" s="99"/>
      <c r="KHK445" s="99"/>
      <c r="KHL445" s="103"/>
      <c r="KHM445" s="101"/>
      <c r="KHN445" s="102"/>
      <c r="KHO445" s="99"/>
      <c r="KHP445" s="99"/>
      <c r="KHQ445" s="99"/>
      <c r="KHR445" s="103"/>
      <c r="KHS445" s="101"/>
      <c r="KHT445" s="102"/>
      <c r="KHU445" s="99"/>
      <c r="KHV445" s="99"/>
      <c r="KHW445" s="99"/>
      <c r="KHX445" s="103"/>
      <c r="KHY445" s="101"/>
      <c r="KHZ445" s="102"/>
      <c r="KIA445" s="99"/>
      <c r="KIB445" s="99"/>
      <c r="KIC445" s="99"/>
      <c r="KID445" s="103"/>
      <c r="KIE445" s="101"/>
      <c r="KIF445" s="102"/>
      <c r="KIG445" s="99"/>
      <c r="KIH445" s="99"/>
      <c r="KII445" s="99"/>
      <c r="KIJ445" s="103"/>
      <c r="KIK445" s="101"/>
      <c r="KIL445" s="102"/>
      <c r="KIM445" s="99"/>
      <c r="KIN445" s="99"/>
      <c r="KIO445" s="99"/>
      <c r="KIP445" s="103"/>
      <c r="KIQ445" s="101"/>
      <c r="KIR445" s="102"/>
      <c r="KIS445" s="99"/>
      <c r="KIT445" s="99"/>
      <c r="KIU445" s="99"/>
      <c r="KIV445" s="103"/>
      <c r="KIW445" s="101"/>
      <c r="KIX445" s="102"/>
      <c r="KIY445" s="99"/>
      <c r="KIZ445" s="99"/>
      <c r="KJA445" s="99"/>
      <c r="KJB445" s="103"/>
      <c r="KJC445" s="101"/>
      <c r="KJD445" s="102"/>
      <c r="KJE445" s="99"/>
      <c r="KJF445" s="99"/>
      <c r="KJG445" s="99"/>
      <c r="KJH445" s="103"/>
      <c r="KJI445" s="101"/>
      <c r="KJJ445" s="102"/>
      <c r="KJK445" s="99"/>
      <c r="KJL445" s="99"/>
      <c r="KJM445" s="99"/>
      <c r="KJN445" s="103"/>
      <c r="KJO445" s="101"/>
      <c r="KJP445" s="102"/>
      <c r="KJQ445" s="99"/>
      <c r="KJR445" s="99"/>
      <c r="KJS445" s="99"/>
      <c r="KJT445" s="103"/>
      <c r="KJU445" s="101"/>
      <c r="KJV445" s="102"/>
      <c r="KJW445" s="99"/>
      <c r="KJX445" s="99"/>
      <c r="KJY445" s="99"/>
      <c r="KJZ445" s="103"/>
      <c r="KKA445" s="101"/>
      <c r="KKB445" s="102"/>
      <c r="KKC445" s="99"/>
      <c r="KKD445" s="99"/>
      <c r="KKE445" s="99"/>
      <c r="KKF445" s="103"/>
      <c r="KKG445" s="101"/>
      <c r="KKH445" s="102"/>
      <c r="KKI445" s="99"/>
      <c r="KKJ445" s="99"/>
      <c r="KKK445" s="99"/>
      <c r="KKL445" s="103"/>
      <c r="KKM445" s="101"/>
      <c r="KKN445" s="102"/>
      <c r="KKO445" s="99"/>
      <c r="KKP445" s="99"/>
      <c r="KKQ445" s="99"/>
      <c r="KKR445" s="103"/>
      <c r="KKS445" s="101"/>
      <c r="KKT445" s="102"/>
      <c r="KKU445" s="99"/>
      <c r="KKV445" s="99"/>
      <c r="KKW445" s="99"/>
      <c r="KKX445" s="103"/>
      <c r="KKY445" s="101"/>
      <c r="KKZ445" s="102"/>
      <c r="KLA445" s="99"/>
      <c r="KLB445" s="99"/>
      <c r="KLC445" s="99"/>
      <c r="KLD445" s="103"/>
      <c r="KLE445" s="101"/>
      <c r="KLF445" s="102"/>
      <c r="KLG445" s="99"/>
      <c r="KLH445" s="99"/>
      <c r="KLI445" s="99"/>
      <c r="KLJ445" s="103"/>
      <c r="KLK445" s="101"/>
      <c r="KLL445" s="102"/>
      <c r="KLM445" s="99"/>
      <c r="KLN445" s="99"/>
      <c r="KLO445" s="99"/>
      <c r="KLP445" s="103"/>
      <c r="KLQ445" s="101"/>
      <c r="KLR445" s="102"/>
      <c r="KLS445" s="99"/>
      <c r="KLT445" s="99"/>
      <c r="KLU445" s="99"/>
      <c r="KLV445" s="103"/>
      <c r="KLW445" s="101"/>
      <c r="KLX445" s="102"/>
      <c r="KLY445" s="99"/>
      <c r="KLZ445" s="99"/>
      <c r="KMA445" s="99"/>
      <c r="KMB445" s="103"/>
      <c r="KMC445" s="101"/>
      <c r="KMD445" s="102"/>
      <c r="KME445" s="99"/>
      <c r="KMF445" s="99"/>
      <c r="KMG445" s="99"/>
      <c r="KMH445" s="103"/>
      <c r="KMI445" s="101"/>
      <c r="KMJ445" s="102"/>
      <c r="KMK445" s="99"/>
      <c r="KML445" s="99"/>
      <c r="KMM445" s="99"/>
      <c r="KMN445" s="103"/>
      <c r="KMO445" s="101"/>
      <c r="KMP445" s="102"/>
      <c r="KMQ445" s="99"/>
      <c r="KMR445" s="99"/>
      <c r="KMS445" s="99"/>
      <c r="KMT445" s="103"/>
      <c r="KMU445" s="101"/>
      <c r="KMV445" s="102"/>
      <c r="KMW445" s="99"/>
      <c r="KMX445" s="99"/>
      <c r="KMY445" s="99"/>
      <c r="KMZ445" s="103"/>
      <c r="KNA445" s="101"/>
      <c r="KNB445" s="102"/>
      <c r="KNC445" s="99"/>
      <c r="KND445" s="99"/>
      <c r="KNE445" s="99"/>
      <c r="KNF445" s="103"/>
      <c r="KNG445" s="101"/>
      <c r="KNH445" s="102"/>
      <c r="KNI445" s="99"/>
      <c r="KNJ445" s="99"/>
      <c r="KNK445" s="99"/>
      <c r="KNL445" s="103"/>
      <c r="KNM445" s="101"/>
      <c r="KNN445" s="102"/>
      <c r="KNO445" s="99"/>
      <c r="KNP445" s="99"/>
      <c r="KNQ445" s="99"/>
      <c r="KNR445" s="103"/>
      <c r="KNS445" s="101"/>
      <c r="KNT445" s="102"/>
      <c r="KNU445" s="99"/>
      <c r="KNV445" s="99"/>
      <c r="KNW445" s="99"/>
      <c r="KNX445" s="103"/>
      <c r="KNY445" s="101"/>
      <c r="KNZ445" s="102"/>
      <c r="KOA445" s="99"/>
      <c r="KOB445" s="99"/>
      <c r="KOC445" s="99"/>
      <c r="KOD445" s="103"/>
      <c r="KOE445" s="101"/>
      <c r="KOF445" s="102"/>
      <c r="KOG445" s="99"/>
      <c r="KOH445" s="99"/>
      <c r="KOI445" s="99"/>
      <c r="KOJ445" s="103"/>
      <c r="KOK445" s="101"/>
      <c r="KOL445" s="102"/>
      <c r="KOM445" s="99"/>
      <c r="KON445" s="99"/>
      <c r="KOO445" s="99"/>
      <c r="KOP445" s="103"/>
      <c r="KOQ445" s="101"/>
      <c r="KOR445" s="102"/>
      <c r="KOS445" s="99"/>
      <c r="KOT445" s="99"/>
      <c r="KOU445" s="99"/>
      <c r="KOV445" s="103"/>
      <c r="KOW445" s="101"/>
      <c r="KOX445" s="102"/>
      <c r="KOY445" s="99"/>
      <c r="KOZ445" s="99"/>
      <c r="KPA445" s="99"/>
      <c r="KPB445" s="103"/>
      <c r="KPC445" s="101"/>
      <c r="KPD445" s="102"/>
      <c r="KPE445" s="99"/>
      <c r="KPF445" s="99"/>
      <c r="KPG445" s="99"/>
      <c r="KPH445" s="103"/>
      <c r="KPI445" s="101"/>
      <c r="KPJ445" s="102"/>
      <c r="KPK445" s="99"/>
      <c r="KPL445" s="99"/>
      <c r="KPM445" s="99"/>
      <c r="KPN445" s="103"/>
      <c r="KPO445" s="101"/>
      <c r="KPP445" s="102"/>
      <c r="KPQ445" s="99"/>
      <c r="KPR445" s="99"/>
      <c r="KPS445" s="99"/>
      <c r="KPT445" s="103"/>
      <c r="KPU445" s="101"/>
      <c r="KPV445" s="102"/>
      <c r="KPW445" s="99"/>
      <c r="KPX445" s="99"/>
      <c r="KPY445" s="99"/>
      <c r="KPZ445" s="103"/>
      <c r="KQA445" s="101"/>
      <c r="KQB445" s="102"/>
      <c r="KQC445" s="99"/>
      <c r="KQD445" s="99"/>
      <c r="KQE445" s="99"/>
      <c r="KQF445" s="103"/>
      <c r="KQG445" s="101"/>
      <c r="KQH445" s="102"/>
      <c r="KQI445" s="99"/>
      <c r="KQJ445" s="99"/>
      <c r="KQK445" s="99"/>
      <c r="KQL445" s="103"/>
      <c r="KQM445" s="101"/>
      <c r="KQN445" s="102"/>
      <c r="KQO445" s="99"/>
      <c r="KQP445" s="99"/>
      <c r="KQQ445" s="99"/>
      <c r="KQR445" s="103"/>
      <c r="KQS445" s="101"/>
      <c r="KQT445" s="102"/>
      <c r="KQU445" s="99"/>
      <c r="KQV445" s="99"/>
      <c r="KQW445" s="99"/>
      <c r="KQX445" s="103"/>
      <c r="KQY445" s="101"/>
      <c r="KQZ445" s="102"/>
      <c r="KRA445" s="99"/>
      <c r="KRB445" s="99"/>
      <c r="KRC445" s="99"/>
      <c r="KRD445" s="103"/>
      <c r="KRE445" s="101"/>
      <c r="KRF445" s="102"/>
      <c r="KRG445" s="99"/>
      <c r="KRH445" s="99"/>
      <c r="KRI445" s="99"/>
      <c r="KRJ445" s="103"/>
      <c r="KRK445" s="101"/>
      <c r="KRL445" s="102"/>
      <c r="KRM445" s="99"/>
      <c r="KRN445" s="99"/>
      <c r="KRO445" s="99"/>
      <c r="KRP445" s="103"/>
      <c r="KRQ445" s="101"/>
      <c r="KRR445" s="102"/>
      <c r="KRS445" s="99"/>
      <c r="KRT445" s="99"/>
      <c r="KRU445" s="99"/>
      <c r="KRV445" s="103"/>
      <c r="KRW445" s="101"/>
      <c r="KRX445" s="102"/>
      <c r="KRY445" s="99"/>
      <c r="KRZ445" s="99"/>
      <c r="KSA445" s="99"/>
      <c r="KSB445" s="103"/>
      <c r="KSC445" s="101"/>
      <c r="KSD445" s="102"/>
      <c r="KSE445" s="99"/>
      <c r="KSF445" s="99"/>
      <c r="KSG445" s="99"/>
      <c r="KSH445" s="103"/>
      <c r="KSI445" s="101"/>
      <c r="KSJ445" s="102"/>
      <c r="KSK445" s="99"/>
      <c r="KSL445" s="99"/>
      <c r="KSM445" s="99"/>
      <c r="KSN445" s="103"/>
      <c r="KSO445" s="101"/>
      <c r="KSP445" s="102"/>
      <c r="KSQ445" s="99"/>
      <c r="KSR445" s="99"/>
      <c r="KSS445" s="99"/>
      <c r="KST445" s="103"/>
      <c r="KSU445" s="101"/>
      <c r="KSV445" s="102"/>
      <c r="KSW445" s="99"/>
      <c r="KSX445" s="99"/>
      <c r="KSY445" s="99"/>
      <c r="KSZ445" s="103"/>
      <c r="KTA445" s="101"/>
      <c r="KTB445" s="102"/>
      <c r="KTC445" s="99"/>
      <c r="KTD445" s="99"/>
      <c r="KTE445" s="99"/>
      <c r="KTF445" s="103"/>
      <c r="KTG445" s="101"/>
      <c r="KTH445" s="102"/>
      <c r="KTI445" s="99"/>
      <c r="KTJ445" s="99"/>
      <c r="KTK445" s="99"/>
      <c r="KTL445" s="103"/>
      <c r="KTM445" s="101"/>
      <c r="KTN445" s="102"/>
      <c r="KTO445" s="99"/>
      <c r="KTP445" s="99"/>
      <c r="KTQ445" s="99"/>
      <c r="KTR445" s="103"/>
      <c r="KTS445" s="101"/>
      <c r="KTT445" s="102"/>
      <c r="KTU445" s="99"/>
      <c r="KTV445" s="99"/>
      <c r="KTW445" s="99"/>
      <c r="KTX445" s="103"/>
      <c r="KTY445" s="101"/>
      <c r="KTZ445" s="102"/>
      <c r="KUA445" s="99"/>
      <c r="KUB445" s="99"/>
      <c r="KUC445" s="99"/>
      <c r="KUD445" s="103"/>
      <c r="KUE445" s="101"/>
      <c r="KUF445" s="102"/>
      <c r="KUG445" s="99"/>
      <c r="KUH445" s="99"/>
      <c r="KUI445" s="99"/>
      <c r="KUJ445" s="103"/>
      <c r="KUK445" s="101"/>
      <c r="KUL445" s="102"/>
      <c r="KUM445" s="99"/>
      <c r="KUN445" s="99"/>
      <c r="KUO445" s="99"/>
      <c r="KUP445" s="103"/>
      <c r="KUQ445" s="101"/>
      <c r="KUR445" s="102"/>
      <c r="KUS445" s="99"/>
      <c r="KUT445" s="99"/>
      <c r="KUU445" s="99"/>
      <c r="KUV445" s="103"/>
      <c r="KUW445" s="101"/>
      <c r="KUX445" s="102"/>
      <c r="KUY445" s="99"/>
      <c r="KUZ445" s="99"/>
      <c r="KVA445" s="99"/>
      <c r="KVB445" s="103"/>
      <c r="KVC445" s="101"/>
      <c r="KVD445" s="102"/>
      <c r="KVE445" s="99"/>
      <c r="KVF445" s="99"/>
      <c r="KVG445" s="99"/>
      <c r="KVH445" s="103"/>
      <c r="KVI445" s="101"/>
      <c r="KVJ445" s="102"/>
      <c r="KVK445" s="99"/>
      <c r="KVL445" s="99"/>
      <c r="KVM445" s="99"/>
      <c r="KVN445" s="103"/>
      <c r="KVO445" s="101"/>
      <c r="KVP445" s="102"/>
      <c r="KVQ445" s="99"/>
      <c r="KVR445" s="99"/>
      <c r="KVS445" s="99"/>
      <c r="KVT445" s="103"/>
      <c r="KVU445" s="101"/>
      <c r="KVV445" s="102"/>
      <c r="KVW445" s="99"/>
      <c r="KVX445" s="99"/>
      <c r="KVY445" s="99"/>
      <c r="KVZ445" s="103"/>
      <c r="KWA445" s="101"/>
      <c r="KWB445" s="102"/>
      <c r="KWC445" s="99"/>
      <c r="KWD445" s="99"/>
      <c r="KWE445" s="99"/>
      <c r="KWF445" s="103"/>
      <c r="KWG445" s="101"/>
      <c r="KWH445" s="102"/>
      <c r="KWI445" s="99"/>
      <c r="KWJ445" s="99"/>
      <c r="KWK445" s="99"/>
      <c r="KWL445" s="103"/>
      <c r="KWM445" s="101"/>
      <c r="KWN445" s="102"/>
      <c r="KWO445" s="99"/>
      <c r="KWP445" s="99"/>
      <c r="KWQ445" s="99"/>
      <c r="KWR445" s="103"/>
      <c r="KWS445" s="101"/>
      <c r="KWT445" s="102"/>
      <c r="KWU445" s="99"/>
      <c r="KWV445" s="99"/>
      <c r="KWW445" s="99"/>
      <c r="KWX445" s="103"/>
      <c r="KWY445" s="101"/>
      <c r="KWZ445" s="102"/>
      <c r="KXA445" s="99"/>
      <c r="KXB445" s="99"/>
      <c r="KXC445" s="99"/>
      <c r="KXD445" s="103"/>
      <c r="KXE445" s="101"/>
      <c r="KXF445" s="102"/>
      <c r="KXG445" s="99"/>
      <c r="KXH445" s="99"/>
      <c r="KXI445" s="99"/>
      <c r="KXJ445" s="103"/>
      <c r="KXK445" s="101"/>
      <c r="KXL445" s="102"/>
      <c r="KXM445" s="99"/>
      <c r="KXN445" s="99"/>
      <c r="KXO445" s="99"/>
      <c r="KXP445" s="103"/>
      <c r="KXQ445" s="101"/>
      <c r="KXR445" s="102"/>
      <c r="KXS445" s="99"/>
      <c r="KXT445" s="99"/>
      <c r="KXU445" s="99"/>
      <c r="KXV445" s="103"/>
      <c r="KXW445" s="101"/>
      <c r="KXX445" s="102"/>
      <c r="KXY445" s="99"/>
      <c r="KXZ445" s="99"/>
      <c r="KYA445" s="99"/>
      <c r="KYB445" s="103"/>
      <c r="KYC445" s="101"/>
      <c r="KYD445" s="102"/>
      <c r="KYE445" s="99"/>
      <c r="KYF445" s="99"/>
      <c r="KYG445" s="99"/>
      <c r="KYH445" s="103"/>
      <c r="KYI445" s="101"/>
      <c r="KYJ445" s="102"/>
      <c r="KYK445" s="99"/>
      <c r="KYL445" s="99"/>
      <c r="KYM445" s="99"/>
      <c r="KYN445" s="103"/>
      <c r="KYO445" s="101"/>
      <c r="KYP445" s="102"/>
      <c r="KYQ445" s="99"/>
      <c r="KYR445" s="99"/>
      <c r="KYS445" s="99"/>
      <c r="KYT445" s="103"/>
      <c r="KYU445" s="101"/>
      <c r="KYV445" s="102"/>
      <c r="KYW445" s="99"/>
      <c r="KYX445" s="99"/>
      <c r="KYY445" s="99"/>
      <c r="KYZ445" s="103"/>
      <c r="KZA445" s="101"/>
      <c r="KZB445" s="102"/>
      <c r="KZC445" s="99"/>
      <c r="KZD445" s="99"/>
      <c r="KZE445" s="99"/>
      <c r="KZF445" s="103"/>
      <c r="KZG445" s="101"/>
      <c r="KZH445" s="102"/>
      <c r="KZI445" s="99"/>
      <c r="KZJ445" s="99"/>
      <c r="KZK445" s="99"/>
      <c r="KZL445" s="103"/>
      <c r="KZM445" s="101"/>
      <c r="KZN445" s="102"/>
      <c r="KZO445" s="99"/>
      <c r="KZP445" s="99"/>
      <c r="KZQ445" s="99"/>
      <c r="KZR445" s="103"/>
      <c r="KZS445" s="101"/>
      <c r="KZT445" s="102"/>
      <c r="KZU445" s="99"/>
      <c r="KZV445" s="99"/>
      <c r="KZW445" s="99"/>
      <c r="KZX445" s="103"/>
      <c r="KZY445" s="101"/>
      <c r="KZZ445" s="102"/>
      <c r="LAA445" s="99"/>
      <c r="LAB445" s="99"/>
      <c r="LAC445" s="99"/>
      <c r="LAD445" s="103"/>
      <c r="LAE445" s="101"/>
      <c r="LAF445" s="102"/>
      <c r="LAG445" s="99"/>
      <c r="LAH445" s="99"/>
      <c r="LAI445" s="99"/>
      <c r="LAJ445" s="103"/>
      <c r="LAK445" s="101"/>
      <c r="LAL445" s="102"/>
      <c r="LAM445" s="99"/>
      <c r="LAN445" s="99"/>
      <c r="LAO445" s="99"/>
      <c r="LAP445" s="103"/>
      <c r="LAQ445" s="101"/>
      <c r="LAR445" s="102"/>
      <c r="LAS445" s="99"/>
      <c r="LAT445" s="99"/>
      <c r="LAU445" s="99"/>
      <c r="LAV445" s="103"/>
      <c r="LAW445" s="101"/>
      <c r="LAX445" s="102"/>
      <c r="LAY445" s="99"/>
      <c r="LAZ445" s="99"/>
      <c r="LBA445" s="99"/>
      <c r="LBB445" s="103"/>
      <c r="LBC445" s="101"/>
      <c r="LBD445" s="102"/>
      <c r="LBE445" s="99"/>
      <c r="LBF445" s="99"/>
      <c r="LBG445" s="99"/>
      <c r="LBH445" s="103"/>
      <c r="LBI445" s="101"/>
      <c r="LBJ445" s="102"/>
      <c r="LBK445" s="99"/>
      <c r="LBL445" s="99"/>
      <c r="LBM445" s="99"/>
      <c r="LBN445" s="103"/>
      <c r="LBO445" s="101"/>
      <c r="LBP445" s="102"/>
      <c r="LBQ445" s="99"/>
      <c r="LBR445" s="99"/>
      <c r="LBS445" s="99"/>
      <c r="LBT445" s="103"/>
      <c r="LBU445" s="101"/>
      <c r="LBV445" s="102"/>
      <c r="LBW445" s="99"/>
      <c r="LBX445" s="99"/>
      <c r="LBY445" s="99"/>
      <c r="LBZ445" s="103"/>
      <c r="LCA445" s="101"/>
      <c r="LCB445" s="102"/>
      <c r="LCC445" s="99"/>
      <c r="LCD445" s="99"/>
      <c r="LCE445" s="99"/>
      <c r="LCF445" s="103"/>
      <c r="LCG445" s="101"/>
      <c r="LCH445" s="102"/>
      <c r="LCI445" s="99"/>
      <c r="LCJ445" s="99"/>
      <c r="LCK445" s="99"/>
      <c r="LCL445" s="103"/>
      <c r="LCM445" s="101"/>
      <c r="LCN445" s="102"/>
      <c r="LCO445" s="99"/>
      <c r="LCP445" s="99"/>
      <c r="LCQ445" s="99"/>
      <c r="LCR445" s="103"/>
      <c r="LCS445" s="101"/>
      <c r="LCT445" s="102"/>
      <c r="LCU445" s="99"/>
      <c r="LCV445" s="99"/>
      <c r="LCW445" s="99"/>
      <c r="LCX445" s="103"/>
      <c r="LCY445" s="101"/>
      <c r="LCZ445" s="102"/>
      <c r="LDA445" s="99"/>
      <c r="LDB445" s="99"/>
      <c r="LDC445" s="99"/>
      <c r="LDD445" s="103"/>
      <c r="LDE445" s="101"/>
      <c r="LDF445" s="102"/>
      <c r="LDG445" s="99"/>
      <c r="LDH445" s="99"/>
      <c r="LDI445" s="99"/>
      <c r="LDJ445" s="103"/>
      <c r="LDK445" s="101"/>
      <c r="LDL445" s="102"/>
      <c r="LDM445" s="99"/>
      <c r="LDN445" s="99"/>
      <c r="LDO445" s="99"/>
      <c r="LDP445" s="103"/>
      <c r="LDQ445" s="101"/>
      <c r="LDR445" s="102"/>
      <c r="LDS445" s="99"/>
      <c r="LDT445" s="99"/>
      <c r="LDU445" s="99"/>
      <c r="LDV445" s="103"/>
      <c r="LDW445" s="101"/>
      <c r="LDX445" s="102"/>
      <c r="LDY445" s="99"/>
      <c r="LDZ445" s="99"/>
      <c r="LEA445" s="99"/>
      <c r="LEB445" s="103"/>
      <c r="LEC445" s="101"/>
      <c r="LED445" s="102"/>
      <c r="LEE445" s="99"/>
      <c r="LEF445" s="99"/>
      <c r="LEG445" s="99"/>
      <c r="LEH445" s="103"/>
      <c r="LEI445" s="101"/>
      <c r="LEJ445" s="102"/>
      <c r="LEK445" s="99"/>
      <c r="LEL445" s="99"/>
      <c r="LEM445" s="99"/>
      <c r="LEN445" s="103"/>
      <c r="LEO445" s="101"/>
      <c r="LEP445" s="102"/>
      <c r="LEQ445" s="99"/>
      <c r="LER445" s="99"/>
      <c r="LES445" s="99"/>
      <c r="LET445" s="103"/>
      <c r="LEU445" s="101"/>
      <c r="LEV445" s="102"/>
      <c r="LEW445" s="99"/>
      <c r="LEX445" s="99"/>
      <c r="LEY445" s="99"/>
      <c r="LEZ445" s="103"/>
      <c r="LFA445" s="101"/>
      <c r="LFB445" s="102"/>
      <c r="LFC445" s="99"/>
      <c r="LFD445" s="99"/>
      <c r="LFE445" s="99"/>
      <c r="LFF445" s="103"/>
      <c r="LFG445" s="101"/>
      <c r="LFH445" s="102"/>
      <c r="LFI445" s="99"/>
      <c r="LFJ445" s="99"/>
      <c r="LFK445" s="99"/>
      <c r="LFL445" s="103"/>
      <c r="LFM445" s="101"/>
      <c r="LFN445" s="102"/>
      <c r="LFO445" s="99"/>
      <c r="LFP445" s="99"/>
      <c r="LFQ445" s="99"/>
      <c r="LFR445" s="103"/>
      <c r="LFS445" s="101"/>
      <c r="LFT445" s="102"/>
      <c r="LFU445" s="99"/>
      <c r="LFV445" s="99"/>
      <c r="LFW445" s="99"/>
      <c r="LFX445" s="103"/>
      <c r="LFY445" s="101"/>
      <c r="LFZ445" s="102"/>
      <c r="LGA445" s="99"/>
      <c r="LGB445" s="99"/>
      <c r="LGC445" s="99"/>
      <c r="LGD445" s="103"/>
      <c r="LGE445" s="101"/>
      <c r="LGF445" s="102"/>
      <c r="LGG445" s="99"/>
      <c r="LGH445" s="99"/>
      <c r="LGI445" s="99"/>
      <c r="LGJ445" s="103"/>
      <c r="LGK445" s="101"/>
      <c r="LGL445" s="102"/>
      <c r="LGM445" s="99"/>
      <c r="LGN445" s="99"/>
      <c r="LGO445" s="99"/>
      <c r="LGP445" s="103"/>
      <c r="LGQ445" s="101"/>
      <c r="LGR445" s="102"/>
      <c r="LGS445" s="99"/>
      <c r="LGT445" s="99"/>
      <c r="LGU445" s="99"/>
      <c r="LGV445" s="103"/>
      <c r="LGW445" s="101"/>
      <c r="LGX445" s="102"/>
      <c r="LGY445" s="99"/>
      <c r="LGZ445" s="99"/>
      <c r="LHA445" s="99"/>
      <c r="LHB445" s="103"/>
      <c r="LHC445" s="101"/>
      <c r="LHD445" s="102"/>
      <c r="LHE445" s="99"/>
      <c r="LHF445" s="99"/>
      <c r="LHG445" s="99"/>
      <c r="LHH445" s="103"/>
      <c r="LHI445" s="101"/>
      <c r="LHJ445" s="102"/>
      <c r="LHK445" s="99"/>
      <c r="LHL445" s="99"/>
      <c r="LHM445" s="99"/>
      <c r="LHN445" s="103"/>
      <c r="LHO445" s="101"/>
      <c r="LHP445" s="102"/>
      <c r="LHQ445" s="99"/>
      <c r="LHR445" s="99"/>
      <c r="LHS445" s="99"/>
      <c r="LHT445" s="103"/>
      <c r="LHU445" s="101"/>
      <c r="LHV445" s="102"/>
      <c r="LHW445" s="99"/>
      <c r="LHX445" s="99"/>
      <c r="LHY445" s="99"/>
      <c r="LHZ445" s="103"/>
      <c r="LIA445" s="101"/>
      <c r="LIB445" s="102"/>
      <c r="LIC445" s="99"/>
      <c r="LID445" s="99"/>
      <c r="LIE445" s="99"/>
      <c r="LIF445" s="103"/>
      <c r="LIG445" s="101"/>
      <c r="LIH445" s="102"/>
      <c r="LII445" s="99"/>
      <c r="LIJ445" s="99"/>
      <c r="LIK445" s="99"/>
      <c r="LIL445" s="103"/>
      <c r="LIM445" s="101"/>
      <c r="LIN445" s="102"/>
      <c r="LIO445" s="99"/>
      <c r="LIP445" s="99"/>
      <c r="LIQ445" s="99"/>
      <c r="LIR445" s="103"/>
      <c r="LIS445" s="101"/>
      <c r="LIT445" s="102"/>
      <c r="LIU445" s="99"/>
      <c r="LIV445" s="99"/>
      <c r="LIW445" s="99"/>
      <c r="LIX445" s="103"/>
      <c r="LIY445" s="101"/>
      <c r="LIZ445" s="102"/>
      <c r="LJA445" s="99"/>
      <c r="LJB445" s="99"/>
      <c r="LJC445" s="99"/>
      <c r="LJD445" s="103"/>
      <c r="LJE445" s="101"/>
      <c r="LJF445" s="102"/>
      <c r="LJG445" s="99"/>
      <c r="LJH445" s="99"/>
      <c r="LJI445" s="99"/>
      <c r="LJJ445" s="103"/>
      <c r="LJK445" s="101"/>
      <c r="LJL445" s="102"/>
      <c r="LJM445" s="99"/>
      <c r="LJN445" s="99"/>
      <c r="LJO445" s="99"/>
      <c r="LJP445" s="103"/>
      <c r="LJQ445" s="101"/>
      <c r="LJR445" s="102"/>
      <c r="LJS445" s="99"/>
      <c r="LJT445" s="99"/>
      <c r="LJU445" s="99"/>
      <c r="LJV445" s="103"/>
      <c r="LJW445" s="101"/>
      <c r="LJX445" s="102"/>
      <c r="LJY445" s="99"/>
      <c r="LJZ445" s="99"/>
      <c r="LKA445" s="99"/>
      <c r="LKB445" s="103"/>
      <c r="LKC445" s="101"/>
      <c r="LKD445" s="102"/>
      <c r="LKE445" s="99"/>
      <c r="LKF445" s="99"/>
      <c r="LKG445" s="99"/>
      <c r="LKH445" s="103"/>
      <c r="LKI445" s="101"/>
      <c r="LKJ445" s="102"/>
      <c r="LKK445" s="99"/>
      <c r="LKL445" s="99"/>
      <c r="LKM445" s="99"/>
      <c r="LKN445" s="103"/>
      <c r="LKO445" s="101"/>
      <c r="LKP445" s="102"/>
      <c r="LKQ445" s="99"/>
      <c r="LKR445" s="99"/>
      <c r="LKS445" s="99"/>
      <c r="LKT445" s="103"/>
      <c r="LKU445" s="101"/>
      <c r="LKV445" s="102"/>
      <c r="LKW445" s="99"/>
      <c r="LKX445" s="99"/>
      <c r="LKY445" s="99"/>
      <c r="LKZ445" s="103"/>
      <c r="LLA445" s="101"/>
      <c r="LLB445" s="102"/>
      <c r="LLC445" s="99"/>
      <c r="LLD445" s="99"/>
      <c r="LLE445" s="99"/>
      <c r="LLF445" s="103"/>
      <c r="LLG445" s="101"/>
      <c r="LLH445" s="102"/>
      <c r="LLI445" s="99"/>
      <c r="LLJ445" s="99"/>
      <c r="LLK445" s="99"/>
      <c r="LLL445" s="103"/>
      <c r="LLM445" s="101"/>
      <c r="LLN445" s="102"/>
      <c r="LLO445" s="99"/>
      <c r="LLP445" s="99"/>
      <c r="LLQ445" s="99"/>
      <c r="LLR445" s="103"/>
      <c r="LLS445" s="101"/>
      <c r="LLT445" s="102"/>
      <c r="LLU445" s="99"/>
      <c r="LLV445" s="99"/>
      <c r="LLW445" s="99"/>
      <c r="LLX445" s="103"/>
      <c r="LLY445" s="101"/>
      <c r="LLZ445" s="102"/>
      <c r="LMA445" s="99"/>
      <c r="LMB445" s="99"/>
      <c r="LMC445" s="99"/>
      <c r="LMD445" s="103"/>
      <c r="LME445" s="101"/>
      <c r="LMF445" s="102"/>
      <c r="LMG445" s="99"/>
      <c r="LMH445" s="99"/>
      <c r="LMI445" s="99"/>
      <c r="LMJ445" s="103"/>
      <c r="LMK445" s="101"/>
      <c r="LML445" s="102"/>
      <c r="LMM445" s="99"/>
      <c r="LMN445" s="99"/>
      <c r="LMO445" s="99"/>
      <c r="LMP445" s="103"/>
      <c r="LMQ445" s="101"/>
      <c r="LMR445" s="102"/>
      <c r="LMS445" s="99"/>
      <c r="LMT445" s="99"/>
      <c r="LMU445" s="99"/>
      <c r="LMV445" s="103"/>
      <c r="LMW445" s="101"/>
      <c r="LMX445" s="102"/>
      <c r="LMY445" s="99"/>
      <c r="LMZ445" s="99"/>
      <c r="LNA445" s="99"/>
      <c r="LNB445" s="103"/>
      <c r="LNC445" s="101"/>
      <c r="LND445" s="102"/>
      <c r="LNE445" s="99"/>
      <c r="LNF445" s="99"/>
      <c r="LNG445" s="99"/>
      <c r="LNH445" s="103"/>
      <c r="LNI445" s="101"/>
      <c r="LNJ445" s="102"/>
      <c r="LNK445" s="99"/>
      <c r="LNL445" s="99"/>
      <c r="LNM445" s="99"/>
      <c r="LNN445" s="103"/>
      <c r="LNO445" s="101"/>
      <c r="LNP445" s="102"/>
      <c r="LNQ445" s="99"/>
      <c r="LNR445" s="99"/>
      <c r="LNS445" s="99"/>
      <c r="LNT445" s="103"/>
      <c r="LNU445" s="101"/>
      <c r="LNV445" s="102"/>
      <c r="LNW445" s="99"/>
      <c r="LNX445" s="99"/>
      <c r="LNY445" s="99"/>
      <c r="LNZ445" s="103"/>
      <c r="LOA445" s="101"/>
      <c r="LOB445" s="102"/>
      <c r="LOC445" s="99"/>
      <c r="LOD445" s="99"/>
      <c r="LOE445" s="99"/>
      <c r="LOF445" s="103"/>
      <c r="LOG445" s="101"/>
      <c r="LOH445" s="102"/>
      <c r="LOI445" s="99"/>
      <c r="LOJ445" s="99"/>
      <c r="LOK445" s="99"/>
      <c r="LOL445" s="103"/>
      <c r="LOM445" s="101"/>
      <c r="LON445" s="102"/>
      <c r="LOO445" s="99"/>
      <c r="LOP445" s="99"/>
      <c r="LOQ445" s="99"/>
      <c r="LOR445" s="103"/>
      <c r="LOS445" s="101"/>
      <c r="LOT445" s="102"/>
      <c r="LOU445" s="99"/>
      <c r="LOV445" s="99"/>
      <c r="LOW445" s="99"/>
      <c r="LOX445" s="103"/>
      <c r="LOY445" s="101"/>
      <c r="LOZ445" s="102"/>
      <c r="LPA445" s="99"/>
      <c r="LPB445" s="99"/>
      <c r="LPC445" s="99"/>
      <c r="LPD445" s="103"/>
      <c r="LPE445" s="101"/>
      <c r="LPF445" s="102"/>
      <c r="LPG445" s="99"/>
      <c r="LPH445" s="99"/>
      <c r="LPI445" s="99"/>
      <c r="LPJ445" s="103"/>
      <c r="LPK445" s="101"/>
      <c r="LPL445" s="102"/>
      <c r="LPM445" s="99"/>
      <c r="LPN445" s="99"/>
      <c r="LPO445" s="99"/>
      <c r="LPP445" s="103"/>
      <c r="LPQ445" s="101"/>
      <c r="LPR445" s="102"/>
      <c r="LPS445" s="99"/>
      <c r="LPT445" s="99"/>
      <c r="LPU445" s="99"/>
      <c r="LPV445" s="103"/>
      <c r="LPW445" s="101"/>
      <c r="LPX445" s="102"/>
      <c r="LPY445" s="99"/>
      <c r="LPZ445" s="99"/>
      <c r="LQA445" s="99"/>
      <c r="LQB445" s="103"/>
      <c r="LQC445" s="101"/>
      <c r="LQD445" s="102"/>
      <c r="LQE445" s="99"/>
      <c r="LQF445" s="99"/>
      <c r="LQG445" s="99"/>
      <c r="LQH445" s="103"/>
      <c r="LQI445" s="101"/>
      <c r="LQJ445" s="102"/>
      <c r="LQK445" s="99"/>
      <c r="LQL445" s="99"/>
      <c r="LQM445" s="99"/>
      <c r="LQN445" s="103"/>
      <c r="LQO445" s="101"/>
      <c r="LQP445" s="102"/>
      <c r="LQQ445" s="99"/>
      <c r="LQR445" s="99"/>
      <c r="LQS445" s="99"/>
      <c r="LQT445" s="103"/>
      <c r="LQU445" s="101"/>
      <c r="LQV445" s="102"/>
      <c r="LQW445" s="99"/>
      <c r="LQX445" s="99"/>
      <c r="LQY445" s="99"/>
      <c r="LQZ445" s="103"/>
      <c r="LRA445" s="101"/>
      <c r="LRB445" s="102"/>
      <c r="LRC445" s="99"/>
      <c r="LRD445" s="99"/>
      <c r="LRE445" s="99"/>
      <c r="LRF445" s="103"/>
      <c r="LRG445" s="101"/>
      <c r="LRH445" s="102"/>
      <c r="LRI445" s="99"/>
      <c r="LRJ445" s="99"/>
      <c r="LRK445" s="99"/>
      <c r="LRL445" s="103"/>
      <c r="LRM445" s="101"/>
      <c r="LRN445" s="102"/>
      <c r="LRO445" s="99"/>
      <c r="LRP445" s="99"/>
      <c r="LRQ445" s="99"/>
      <c r="LRR445" s="103"/>
      <c r="LRS445" s="101"/>
      <c r="LRT445" s="102"/>
      <c r="LRU445" s="99"/>
      <c r="LRV445" s="99"/>
      <c r="LRW445" s="99"/>
      <c r="LRX445" s="103"/>
      <c r="LRY445" s="101"/>
      <c r="LRZ445" s="102"/>
      <c r="LSA445" s="99"/>
      <c r="LSB445" s="99"/>
      <c r="LSC445" s="99"/>
      <c r="LSD445" s="103"/>
      <c r="LSE445" s="101"/>
      <c r="LSF445" s="102"/>
      <c r="LSG445" s="99"/>
      <c r="LSH445" s="99"/>
      <c r="LSI445" s="99"/>
      <c r="LSJ445" s="103"/>
      <c r="LSK445" s="101"/>
      <c r="LSL445" s="102"/>
      <c r="LSM445" s="99"/>
      <c r="LSN445" s="99"/>
      <c r="LSO445" s="99"/>
      <c r="LSP445" s="103"/>
      <c r="LSQ445" s="101"/>
      <c r="LSR445" s="102"/>
      <c r="LSS445" s="99"/>
      <c r="LST445" s="99"/>
      <c r="LSU445" s="99"/>
      <c r="LSV445" s="103"/>
      <c r="LSW445" s="101"/>
      <c r="LSX445" s="102"/>
      <c r="LSY445" s="99"/>
      <c r="LSZ445" s="99"/>
      <c r="LTA445" s="99"/>
      <c r="LTB445" s="103"/>
      <c r="LTC445" s="101"/>
      <c r="LTD445" s="102"/>
      <c r="LTE445" s="99"/>
      <c r="LTF445" s="99"/>
      <c r="LTG445" s="99"/>
      <c r="LTH445" s="103"/>
      <c r="LTI445" s="101"/>
      <c r="LTJ445" s="102"/>
      <c r="LTK445" s="99"/>
      <c r="LTL445" s="99"/>
      <c r="LTM445" s="99"/>
      <c r="LTN445" s="103"/>
      <c r="LTO445" s="101"/>
      <c r="LTP445" s="102"/>
      <c r="LTQ445" s="99"/>
      <c r="LTR445" s="99"/>
      <c r="LTS445" s="99"/>
      <c r="LTT445" s="103"/>
      <c r="LTU445" s="101"/>
      <c r="LTV445" s="102"/>
      <c r="LTW445" s="99"/>
      <c r="LTX445" s="99"/>
      <c r="LTY445" s="99"/>
      <c r="LTZ445" s="103"/>
      <c r="LUA445" s="101"/>
      <c r="LUB445" s="102"/>
      <c r="LUC445" s="99"/>
      <c r="LUD445" s="99"/>
      <c r="LUE445" s="99"/>
      <c r="LUF445" s="103"/>
      <c r="LUG445" s="101"/>
      <c r="LUH445" s="102"/>
      <c r="LUI445" s="99"/>
      <c r="LUJ445" s="99"/>
      <c r="LUK445" s="99"/>
      <c r="LUL445" s="103"/>
      <c r="LUM445" s="101"/>
      <c r="LUN445" s="102"/>
      <c r="LUO445" s="99"/>
      <c r="LUP445" s="99"/>
      <c r="LUQ445" s="99"/>
      <c r="LUR445" s="103"/>
      <c r="LUS445" s="101"/>
      <c r="LUT445" s="102"/>
      <c r="LUU445" s="99"/>
      <c r="LUV445" s="99"/>
      <c r="LUW445" s="99"/>
      <c r="LUX445" s="103"/>
      <c r="LUY445" s="101"/>
      <c r="LUZ445" s="102"/>
      <c r="LVA445" s="99"/>
      <c r="LVB445" s="99"/>
      <c r="LVC445" s="99"/>
      <c r="LVD445" s="103"/>
      <c r="LVE445" s="101"/>
      <c r="LVF445" s="102"/>
      <c r="LVG445" s="99"/>
      <c r="LVH445" s="99"/>
      <c r="LVI445" s="99"/>
      <c r="LVJ445" s="103"/>
      <c r="LVK445" s="101"/>
      <c r="LVL445" s="102"/>
      <c r="LVM445" s="99"/>
      <c r="LVN445" s="99"/>
      <c r="LVO445" s="99"/>
      <c r="LVP445" s="103"/>
      <c r="LVQ445" s="101"/>
      <c r="LVR445" s="102"/>
      <c r="LVS445" s="99"/>
      <c r="LVT445" s="99"/>
      <c r="LVU445" s="99"/>
      <c r="LVV445" s="103"/>
      <c r="LVW445" s="101"/>
      <c r="LVX445" s="102"/>
      <c r="LVY445" s="99"/>
      <c r="LVZ445" s="99"/>
      <c r="LWA445" s="99"/>
      <c r="LWB445" s="103"/>
      <c r="LWC445" s="101"/>
      <c r="LWD445" s="102"/>
      <c r="LWE445" s="99"/>
      <c r="LWF445" s="99"/>
      <c r="LWG445" s="99"/>
      <c r="LWH445" s="103"/>
      <c r="LWI445" s="101"/>
      <c r="LWJ445" s="102"/>
      <c r="LWK445" s="99"/>
      <c r="LWL445" s="99"/>
      <c r="LWM445" s="99"/>
      <c r="LWN445" s="103"/>
      <c r="LWO445" s="101"/>
      <c r="LWP445" s="102"/>
      <c r="LWQ445" s="99"/>
      <c r="LWR445" s="99"/>
      <c r="LWS445" s="99"/>
      <c r="LWT445" s="103"/>
      <c r="LWU445" s="101"/>
      <c r="LWV445" s="102"/>
      <c r="LWW445" s="99"/>
      <c r="LWX445" s="99"/>
      <c r="LWY445" s="99"/>
      <c r="LWZ445" s="103"/>
      <c r="LXA445" s="101"/>
      <c r="LXB445" s="102"/>
      <c r="LXC445" s="99"/>
      <c r="LXD445" s="99"/>
      <c r="LXE445" s="99"/>
      <c r="LXF445" s="103"/>
      <c r="LXG445" s="101"/>
      <c r="LXH445" s="102"/>
      <c r="LXI445" s="99"/>
      <c r="LXJ445" s="99"/>
      <c r="LXK445" s="99"/>
      <c r="LXL445" s="103"/>
      <c r="LXM445" s="101"/>
      <c r="LXN445" s="102"/>
      <c r="LXO445" s="99"/>
      <c r="LXP445" s="99"/>
      <c r="LXQ445" s="99"/>
      <c r="LXR445" s="103"/>
      <c r="LXS445" s="101"/>
      <c r="LXT445" s="102"/>
      <c r="LXU445" s="99"/>
      <c r="LXV445" s="99"/>
      <c r="LXW445" s="99"/>
      <c r="LXX445" s="103"/>
      <c r="LXY445" s="101"/>
      <c r="LXZ445" s="102"/>
      <c r="LYA445" s="99"/>
      <c r="LYB445" s="99"/>
      <c r="LYC445" s="99"/>
      <c r="LYD445" s="103"/>
      <c r="LYE445" s="101"/>
      <c r="LYF445" s="102"/>
      <c r="LYG445" s="99"/>
      <c r="LYH445" s="99"/>
      <c r="LYI445" s="99"/>
      <c r="LYJ445" s="103"/>
      <c r="LYK445" s="101"/>
      <c r="LYL445" s="102"/>
      <c r="LYM445" s="99"/>
      <c r="LYN445" s="99"/>
      <c r="LYO445" s="99"/>
      <c r="LYP445" s="103"/>
      <c r="LYQ445" s="101"/>
      <c r="LYR445" s="102"/>
      <c r="LYS445" s="99"/>
      <c r="LYT445" s="99"/>
      <c r="LYU445" s="99"/>
      <c r="LYV445" s="103"/>
      <c r="LYW445" s="101"/>
      <c r="LYX445" s="102"/>
      <c r="LYY445" s="99"/>
      <c r="LYZ445" s="99"/>
      <c r="LZA445" s="99"/>
      <c r="LZB445" s="103"/>
      <c r="LZC445" s="101"/>
      <c r="LZD445" s="102"/>
      <c r="LZE445" s="99"/>
      <c r="LZF445" s="99"/>
      <c r="LZG445" s="99"/>
      <c r="LZH445" s="103"/>
      <c r="LZI445" s="101"/>
      <c r="LZJ445" s="102"/>
      <c r="LZK445" s="99"/>
      <c r="LZL445" s="99"/>
      <c r="LZM445" s="99"/>
      <c r="LZN445" s="103"/>
      <c r="LZO445" s="101"/>
      <c r="LZP445" s="102"/>
      <c r="LZQ445" s="99"/>
      <c r="LZR445" s="99"/>
      <c r="LZS445" s="99"/>
      <c r="LZT445" s="103"/>
      <c r="LZU445" s="101"/>
      <c r="LZV445" s="102"/>
      <c r="LZW445" s="99"/>
      <c r="LZX445" s="99"/>
      <c r="LZY445" s="99"/>
      <c r="LZZ445" s="103"/>
      <c r="MAA445" s="101"/>
      <c r="MAB445" s="102"/>
      <c r="MAC445" s="99"/>
      <c r="MAD445" s="99"/>
      <c r="MAE445" s="99"/>
      <c r="MAF445" s="103"/>
      <c r="MAG445" s="101"/>
      <c r="MAH445" s="102"/>
      <c r="MAI445" s="99"/>
      <c r="MAJ445" s="99"/>
      <c r="MAK445" s="99"/>
      <c r="MAL445" s="103"/>
      <c r="MAM445" s="101"/>
      <c r="MAN445" s="102"/>
      <c r="MAO445" s="99"/>
      <c r="MAP445" s="99"/>
      <c r="MAQ445" s="99"/>
      <c r="MAR445" s="103"/>
      <c r="MAS445" s="101"/>
      <c r="MAT445" s="102"/>
      <c r="MAU445" s="99"/>
      <c r="MAV445" s="99"/>
      <c r="MAW445" s="99"/>
      <c r="MAX445" s="103"/>
      <c r="MAY445" s="101"/>
      <c r="MAZ445" s="102"/>
      <c r="MBA445" s="99"/>
      <c r="MBB445" s="99"/>
      <c r="MBC445" s="99"/>
      <c r="MBD445" s="103"/>
      <c r="MBE445" s="101"/>
      <c r="MBF445" s="102"/>
      <c r="MBG445" s="99"/>
      <c r="MBH445" s="99"/>
      <c r="MBI445" s="99"/>
      <c r="MBJ445" s="103"/>
      <c r="MBK445" s="101"/>
      <c r="MBL445" s="102"/>
      <c r="MBM445" s="99"/>
      <c r="MBN445" s="99"/>
      <c r="MBO445" s="99"/>
      <c r="MBP445" s="103"/>
      <c r="MBQ445" s="101"/>
      <c r="MBR445" s="102"/>
      <c r="MBS445" s="99"/>
      <c r="MBT445" s="99"/>
      <c r="MBU445" s="99"/>
      <c r="MBV445" s="103"/>
      <c r="MBW445" s="101"/>
      <c r="MBX445" s="102"/>
      <c r="MBY445" s="99"/>
      <c r="MBZ445" s="99"/>
      <c r="MCA445" s="99"/>
      <c r="MCB445" s="103"/>
      <c r="MCC445" s="101"/>
      <c r="MCD445" s="102"/>
      <c r="MCE445" s="99"/>
      <c r="MCF445" s="99"/>
      <c r="MCG445" s="99"/>
      <c r="MCH445" s="103"/>
      <c r="MCI445" s="101"/>
      <c r="MCJ445" s="102"/>
      <c r="MCK445" s="99"/>
      <c r="MCL445" s="99"/>
      <c r="MCM445" s="99"/>
      <c r="MCN445" s="103"/>
      <c r="MCO445" s="101"/>
      <c r="MCP445" s="102"/>
      <c r="MCQ445" s="99"/>
      <c r="MCR445" s="99"/>
      <c r="MCS445" s="99"/>
      <c r="MCT445" s="103"/>
      <c r="MCU445" s="101"/>
      <c r="MCV445" s="102"/>
      <c r="MCW445" s="99"/>
      <c r="MCX445" s="99"/>
      <c r="MCY445" s="99"/>
      <c r="MCZ445" s="103"/>
      <c r="MDA445" s="101"/>
      <c r="MDB445" s="102"/>
      <c r="MDC445" s="99"/>
      <c r="MDD445" s="99"/>
      <c r="MDE445" s="99"/>
      <c r="MDF445" s="103"/>
      <c r="MDG445" s="101"/>
      <c r="MDH445" s="102"/>
      <c r="MDI445" s="99"/>
      <c r="MDJ445" s="99"/>
      <c r="MDK445" s="99"/>
      <c r="MDL445" s="103"/>
      <c r="MDM445" s="101"/>
      <c r="MDN445" s="102"/>
      <c r="MDO445" s="99"/>
      <c r="MDP445" s="99"/>
      <c r="MDQ445" s="99"/>
      <c r="MDR445" s="103"/>
      <c r="MDS445" s="101"/>
      <c r="MDT445" s="102"/>
      <c r="MDU445" s="99"/>
      <c r="MDV445" s="99"/>
      <c r="MDW445" s="99"/>
      <c r="MDX445" s="103"/>
      <c r="MDY445" s="101"/>
      <c r="MDZ445" s="102"/>
      <c r="MEA445" s="99"/>
      <c r="MEB445" s="99"/>
      <c r="MEC445" s="99"/>
      <c r="MED445" s="103"/>
      <c r="MEE445" s="101"/>
      <c r="MEF445" s="102"/>
      <c r="MEG445" s="99"/>
      <c r="MEH445" s="99"/>
      <c r="MEI445" s="99"/>
      <c r="MEJ445" s="103"/>
      <c r="MEK445" s="101"/>
      <c r="MEL445" s="102"/>
      <c r="MEM445" s="99"/>
      <c r="MEN445" s="99"/>
      <c r="MEO445" s="99"/>
      <c r="MEP445" s="103"/>
      <c r="MEQ445" s="101"/>
      <c r="MER445" s="102"/>
      <c r="MES445" s="99"/>
      <c r="MET445" s="99"/>
      <c r="MEU445" s="99"/>
      <c r="MEV445" s="103"/>
      <c r="MEW445" s="101"/>
      <c r="MEX445" s="102"/>
      <c r="MEY445" s="99"/>
      <c r="MEZ445" s="99"/>
      <c r="MFA445" s="99"/>
      <c r="MFB445" s="103"/>
      <c r="MFC445" s="101"/>
      <c r="MFD445" s="102"/>
      <c r="MFE445" s="99"/>
      <c r="MFF445" s="99"/>
      <c r="MFG445" s="99"/>
      <c r="MFH445" s="103"/>
      <c r="MFI445" s="101"/>
      <c r="MFJ445" s="102"/>
      <c r="MFK445" s="99"/>
      <c r="MFL445" s="99"/>
      <c r="MFM445" s="99"/>
      <c r="MFN445" s="103"/>
      <c r="MFO445" s="101"/>
      <c r="MFP445" s="102"/>
      <c r="MFQ445" s="99"/>
      <c r="MFR445" s="99"/>
      <c r="MFS445" s="99"/>
      <c r="MFT445" s="103"/>
      <c r="MFU445" s="101"/>
      <c r="MFV445" s="102"/>
      <c r="MFW445" s="99"/>
      <c r="MFX445" s="99"/>
      <c r="MFY445" s="99"/>
      <c r="MFZ445" s="103"/>
      <c r="MGA445" s="101"/>
      <c r="MGB445" s="102"/>
      <c r="MGC445" s="99"/>
      <c r="MGD445" s="99"/>
      <c r="MGE445" s="99"/>
      <c r="MGF445" s="103"/>
      <c r="MGG445" s="101"/>
      <c r="MGH445" s="102"/>
      <c r="MGI445" s="99"/>
      <c r="MGJ445" s="99"/>
      <c r="MGK445" s="99"/>
      <c r="MGL445" s="103"/>
      <c r="MGM445" s="101"/>
      <c r="MGN445" s="102"/>
      <c r="MGO445" s="99"/>
      <c r="MGP445" s="99"/>
      <c r="MGQ445" s="99"/>
      <c r="MGR445" s="103"/>
      <c r="MGS445" s="101"/>
      <c r="MGT445" s="102"/>
      <c r="MGU445" s="99"/>
      <c r="MGV445" s="99"/>
      <c r="MGW445" s="99"/>
      <c r="MGX445" s="103"/>
      <c r="MGY445" s="101"/>
      <c r="MGZ445" s="102"/>
      <c r="MHA445" s="99"/>
      <c r="MHB445" s="99"/>
      <c r="MHC445" s="99"/>
      <c r="MHD445" s="103"/>
      <c r="MHE445" s="101"/>
      <c r="MHF445" s="102"/>
      <c r="MHG445" s="99"/>
      <c r="MHH445" s="99"/>
      <c r="MHI445" s="99"/>
      <c r="MHJ445" s="103"/>
      <c r="MHK445" s="101"/>
      <c r="MHL445" s="102"/>
      <c r="MHM445" s="99"/>
      <c r="MHN445" s="99"/>
      <c r="MHO445" s="99"/>
      <c r="MHP445" s="103"/>
      <c r="MHQ445" s="101"/>
      <c r="MHR445" s="102"/>
      <c r="MHS445" s="99"/>
      <c r="MHT445" s="99"/>
      <c r="MHU445" s="99"/>
      <c r="MHV445" s="103"/>
      <c r="MHW445" s="101"/>
      <c r="MHX445" s="102"/>
      <c r="MHY445" s="99"/>
      <c r="MHZ445" s="99"/>
      <c r="MIA445" s="99"/>
      <c r="MIB445" s="103"/>
      <c r="MIC445" s="101"/>
      <c r="MID445" s="102"/>
      <c r="MIE445" s="99"/>
      <c r="MIF445" s="99"/>
      <c r="MIG445" s="99"/>
      <c r="MIH445" s="103"/>
      <c r="MII445" s="101"/>
      <c r="MIJ445" s="102"/>
      <c r="MIK445" s="99"/>
      <c r="MIL445" s="99"/>
      <c r="MIM445" s="99"/>
      <c r="MIN445" s="103"/>
      <c r="MIO445" s="101"/>
      <c r="MIP445" s="102"/>
      <c r="MIQ445" s="99"/>
      <c r="MIR445" s="99"/>
      <c r="MIS445" s="99"/>
      <c r="MIT445" s="103"/>
      <c r="MIU445" s="101"/>
      <c r="MIV445" s="102"/>
      <c r="MIW445" s="99"/>
      <c r="MIX445" s="99"/>
      <c r="MIY445" s="99"/>
      <c r="MIZ445" s="103"/>
      <c r="MJA445" s="101"/>
      <c r="MJB445" s="102"/>
      <c r="MJC445" s="99"/>
      <c r="MJD445" s="99"/>
      <c r="MJE445" s="99"/>
      <c r="MJF445" s="103"/>
      <c r="MJG445" s="101"/>
      <c r="MJH445" s="102"/>
      <c r="MJI445" s="99"/>
      <c r="MJJ445" s="99"/>
      <c r="MJK445" s="99"/>
      <c r="MJL445" s="103"/>
      <c r="MJM445" s="101"/>
      <c r="MJN445" s="102"/>
      <c r="MJO445" s="99"/>
      <c r="MJP445" s="99"/>
      <c r="MJQ445" s="99"/>
      <c r="MJR445" s="103"/>
      <c r="MJS445" s="101"/>
      <c r="MJT445" s="102"/>
      <c r="MJU445" s="99"/>
      <c r="MJV445" s="99"/>
      <c r="MJW445" s="99"/>
      <c r="MJX445" s="103"/>
      <c r="MJY445" s="101"/>
      <c r="MJZ445" s="102"/>
      <c r="MKA445" s="99"/>
      <c r="MKB445" s="99"/>
      <c r="MKC445" s="99"/>
      <c r="MKD445" s="103"/>
      <c r="MKE445" s="101"/>
      <c r="MKF445" s="102"/>
      <c r="MKG445" s="99"/>
      <c r="MKH445" s="99"/>
      <c r="MKI445" s="99"/>
      <c r="MKJ445" s="103"/>
      <c r="MKK445" s="101"/>
      <c r="MKL445" s="102"/>
      <c r="MKM445" s="99"/>
      <c r="MKN445" s="99"/>
      <c r="MKO445" s="99"/>
      <c r="MKP445" s="103"/>
      <c r="MKQ445" s="101"/>
      <c r="MKR445" s="102"/>
      <c r="MKS445" s="99"/>
      <c r="MKT445" s="99"/>
      <c r="MKU445" s="99"/>
      <c r="MKV445" s="103"/>
      <c r="MKW445" s="101"/>
      <c r="MKX445" s="102"/>
      <c r="MKY445" s="99"/>
      <c r="MKZ445" s="99"/>
      <c r="MLA445" s="99"/>
      <c r="MLB445" s="103"/>
      <c r="MLC445" s="101"/>
      <c r="MLD445" s="102"/>
      <c r="MLE445" s="99"/>
      <c r="MLF445" s="99"/>
      <c r="MLG445" s="99"/>
      <c r="MLH445" s="103"/>
      <c r="MLI445" s="101"/>
      <c r="MLJ445" s="102"/>
      <c r="MLK445" s="99"/>
      <c r="MLL445" s="99"/>
      <c r="MLM445" s="99"/>
      <c r="MLN445" s="103"/>
      <c r="MLO445" s="101"/>
      <c r="MLP445" s="102"/>
      <c r="MLQ445" s="99"/>
      <c r="MLR445" s="99"/>
      <c r="MLS445" s="99"/>
      <c r="MLT445" s="103"/>
      <c r="MLU445" s="101"/>
      <c r="MLV445" s="102"/>
      <c r="MLW445" s="99"/>
      <c r="MLX445" s="99"/>
      <c r="MLY445" s="99"/>
      <c r="MLZ445" s="103"/>
      <c r="MMA445" s="101"/>
      <c r="MMB445" s="102"/>
      <c r="MMC445" s="99"/>
      <c r="MMD445" s="99"/>
      <c r="MME445" s="99"/>
      <c r="MMF445" s="103"/>
      <c r="MMG445" s="101"/>
      <c r="MMH445" s="102"/>
      <c r="MMI445" s="99"/>
      <c r="MMJ445" s="99"/>
      <c r="MMK445" s="99"/>
      <c r="MML445" s="103"/>
      <c r="MMM445" s="101"/>
      <c r="MMN445" s="102"/>
      <c r="MMO445" s="99"/>
      <c r="MMP445" s="99"/>
      <c r="MMQ445" s="99"/>
      <c r="MMR445" s="103"/>
      <c r="MMS445" s="101"/>
      <c r="MMT445" s="102"/>
      <c r="MMU445" s="99"/>
      <c r="MMV445" s="99"/>
      <c r="MMW445" s="99"/>
      <c r="MMX445" s="103"/>
      <c r="MMY445" s="101"/>
      <c r="MMZ445" s="102"/>
      <c r="MNA445" s="99"/>
      <c r="MNB445" s="99"/>
      <c r="MNC445" s="99"/>
      <c r="MND445" s="103"/>
      <c r="MNE445" s="101"/>
      <c r="MNF445" s="102"/>
      <c r="MNG445" s="99"/>
      <c r="MNH445" s="99"/>
      <c r="MNI445" s="99"/>
      <c r="MNJ445" s="103"/>
      <c r="MNK445" s="101"/>
      <c r="MNL445" s="102"/>
      <c r="MNM445" s="99"/>
      <c r="MNN445" s="99"/>
      <c r="MNO445" s="99"/>
      <c r="MNP445" s="103"/>
      <c r="MNQ445" s="101"/>
      <c r="MNR445" s="102"/>
      <c r="MNS445" s="99"/>
      <c r="MNT445" s="99"/>
      <c r="MNU445" s="99"/>
      <c r="MNV445" s="103"/>
      <c r="MNW445" s="101"/>
      <c r="MNX445" s="102"/>
      <c r="MNY445" s="99"/>
      <c r="MNZ445" s="99"/>
      <c r="MOA445" s="99"/>
      <c r="MOB445" s="103"/>
      <c r="MOC445" s="101"/>
      <c r="MOD445" s="102"/>
      <c r="MOE445" s="99"/>
      <c r="MOF445" s="99"/>
      <c r="MOG445" s="99"/>
      <c r="MOH445" s="103"/>
      <c r="MOI445" s="101"/>
      <c r="MOJ445" s="102"/>
      <c r="MOK445" s="99"/>
      <c r="MOL445" s="99"/>
      <c r="MOM445" s="99"/>
      <c r="MON445" s="103"/>
      <c r="MOO445" s="101"/>
      <c r="MOP445" s="102"/>
      <c r="MOQ445" s="99"/>
      <c r="MOR445" s="99"/>
      <c r="MOS445" s="99"/>
      <c r="MOT445" s="103"/>
      <c r="MOU445" s="101"/>
      <c r="MOV445" s="102"/>
      <c r="MOW445" s="99"/>
      <c r="MOX445" s="99"/>
      <c r="MOY445" s="99"/>
      <c r="MOZ445" s="103"/>
      <c r="MPA445" s="101"/>
      <c r="MPB445" s="102"/>
      <c r="MPC445" s="99"/>
      <c r="MPD445" s="99"/>
      <c r="MPE445" s="99"/>
      <c r="MPF445" s="103"/>
      <c r="MPG445" s="101"/>
      <c r="MPH445" s="102"/>
      <c r="MPI445" s="99"/>
      <c r="MPJ445" s="99"/>
      <c r="MPK445" s="99"/>
      <c r="MPL445" s="103"/>
      <c r="MPM445" s="101"/>
      <c r="MPN445" s="102"/>
      <c r="MPO445" s="99"/>
      <c r="MPP445" s="99"/>
      <c r="MPQ445" s="99"/>
      <c r="MPR445" s="103"/>
      <c r="MPS445" s="101"/>
      <c r="MPT445" s="102"/>
      <c r="MPU445" s="99"/>
      <c r="MPV445" s="99"/>
      <c r="MPW445" s="99"/>
      <c r="MPX445" s="103"/>
      <c r="MPY445" s="101"/>
      <c r="MPZ445" s="102"/>
      <c r="MQA445" s="99"/>
      <c r="MQB445" s="99"/>
      <c r="MQC445" s="99"/>
      <c r="MQD445" s="103"/>
      <c r="MQE445" s="101"/>
      <c r="MQF445" s="102"/>
      <c r="MQG445" s="99"/>
      <c r="MQH445" s="99"/>
      <c r="MQI445" s="99"/>
      <c r="MQJ445" s="103"/>
      <c r="MQK445" s="101"/>
      <c r="MQL445" s="102"/>
      <c r="MQM445" s="99"/>
      <c r="MQN445" s="99"/>
      <c r="MQO445" s="99"/>
      <c r="MQP445" s="103"/>
      <c r="MQQ445" s="101"/>
      <c r="MQR445" s="102"/>
      <c r="MQS445" s="99"/>
      <c r="MQT445" s="99"/>
      <c r="MQU445" s="99"/>
      <c r="MQV445" s="103"/>
      <c r="MQW445" s="101"/>
      <c r="MQX445" s="102"/>
      <c r="MQY445" s="99"/>
      <c r="MQZ445" s="99"/>
      <c r="MRA445" s="99"/>
      <c r="MRB445" s="103"/>
      <c r="MRC445" s="101"/>
      <c r="MRD445" s="102"/>
      <c r="MRE445" s="99"/>
      <c r="MRF445" s="99"/>
      <c r="MRG445" s="99"/>
      <c r="MRH445" s="103"/>
      <c r="MRI445" s="101"/>
      <c r="MRJ445" s="102"/>
      <c r="MRK445" s="99"/>
      <c r="MRL445" s="99"/>
      <c r="MRM445" s="99"/>
      <c r="MRN445" s="103"/>
      <c r="MRO445" s="101"/>
      <c r="MRP445" s="102"/>
      <c r="MRQ445" s="99"/>
      <c r="MRR445" s="99"/>
      <c r="MRS445" s="99"/>
      <c r="MRT445" s="103"/>
      <c r="MRU445" s="101"/>
      <c r="MRV445" s="102"/>
      <c r="MRW445" s="99"/>
      <c r="MRX445" s="99"/>
      <c r="MRY445" s="99"/>
      <c r="MRZ445" s="103"/>
      <c r="MSA445" s="101"/>
      <c r="MSB445" s="102"/>
      <c r="MSC445" s="99"/>
      <c r="MSD445" s="99"/>
      <c r="MSE445" s="99"/>
      <c r="MSF445" s="103"/>
      <c r="MSG445" s="101"/>
      <c r="MSH445" s="102"/>
      <c r="MSI445" s="99"/>
      <c r="MSJ445" s="99"/>
      <c r="MSK445" s="99"/>
      <c r="MSL445" s="103"/>
      <c r="MSM445" s="101"/>
      <c r="MSN445" s="102"/>
      <c r="MSO445" s="99"/>
      <c r="MSP445" s="99"/>
      <c r="MSQ445" s="99"/>
      <c r="MSR445" s="103"/>
      <c r="MSS445" s="101"/>
      <c r="MST445" s="102"/>
      <c r="MSU445" s="99"/>
      <c r="MSV445" s="99"/>
      <c r="MSW445" s="99"/>
      <c r="MSX445" s="103"/>
      <c r="MSY445" s="101"/>
      <c r="MSZ445" s="102"/>
      <c r="MTA445" s="99"/>
      <c r="MTB445" s="99"/>
      <c r="MTC445" s="99"/>
      <c r="MTD445" s="103"/>
      <c r="MTE445" s="101"/>
      <c r="MTF445" s="102"/>
      <c r="MTG445" s="99"/>
      <c r="MTH445" s="99"/>
      <c r="MTI445" s="99"/>
      <c r="MTJ445" s="103"/>
      <c r="MTK445" s="101"/>
      <c r="MTL445" s="102"/>
      <c r="MTM445" s="99"/>
      <c r="MTN445" s="99"/>
      <c r="MTO445" s="99"/>
      <c r="MTP445" s="103"/>
      <c r="MTQ445" s="101"/>
      <c r="MTR445" s="102"/>
      <c r="MTS445" s="99"/>
      <c r="MTT445" s="99"/>
      <c r="MTU445" s="99"/>
      <c r="MTV445" s="103"/>
      <c r="MTW445" s="101"/>
      <c r="MTX445" s="102"/>
      <c r="MTY445" s="99"/>
      <c r="MTZ445" s="99"/>
      <c r="MUA445" s="99"/>
      <c r="MUB445" s="103"/>
      <c r="MUC445" s="101"/>
      <c r="MUD445" s="102"/>
      <c r="MUE445" s="99"/>
      <c r="MUF445" s="99"/>
      <c r="MUG445" s="99"/>
      <c r="MUH445" s="103"/>
      <c r="MUI445" s="101"/>
      <c r="MUJ445" s="102"/>
      <c r="MUK445" s="99"/>
      <c r="MUL445" s="99"/>
      <c r="MUM445" s="99"/>
      <c r="MUN445" s="103"/>
      <c r="MUO445" s="101"/>
      <c r="MUP445" s="102"/>
      <c r="MUQ445" s="99"/>
      <c r="MUR445" s="99"/>
      <c r="MUS445" s="99"/>
      <c r="MUT445" s="103"/>
      <c r="MUU445" s="101"/>
      <c r="MUV445" s="102"/>
      <c r="MUW445" s="99"/>
      <c r="MUX445" s="99"/>
      <c r="MUY445" s="99"/>
      <c r="MUZ445" s="103"/>
      <c r="MVA445" s="101"/>
      <c r="MVB445" s="102"/>
      <c r="MVC445" s="99"/>
      <c r="MVD445" s="99"/>
      <c r="MVE445" s="99"/>
      <c r="MVF445" s="103"/>
      <c r="MVG445" s="101"/>
      <c r="MVH445" s="102"/>
      <c r="MVI445" s="99"/>
      <c r="MVJ445" s="99"/>
      <c r="MVK445" s="99"/>
      <c r="MVL445" s="103"/>
      <c r="MVM445" s="101"/>
      <c r="MVN445" s="102"/>
      <c r="MVO445" s="99"/>
      <c r="MVP445" s="99"/>
      <c r="MVQ445" s="99"/>
      <c r="MVR445" s="103"/>
      <c r="MVS445" s="101"/>
      <c r="MVT445" s="102"/>
      <c r="MVU445" s="99"/>
      <c r="MVV445" s="99"/>
      <c r="MVW445" s="99"/>
      <c r="MVX445" s="103"/>
      <c r="MVY445" s="101"/>
      <c r="MVZ445" s="102"/>
      <c r="MWA445" s="99"/>
      <c r="MWB445" s="99"/>
      <c r="MWC445" s="99"/>
      <c r="MWD445" s="103"/>
      <c r="MWE445" s="101"/>
      <c r="MWF445" s="102"/>
      <c r="MWG445" s="99"/>
      <c r="MWH445" s="99"/>
      <c r="MWI445" s="99"/>
      <c r="MWJ445" s="103"/>
      <c r="MWK445" s="101"/>
      <c r="MWL445" s="102"/>
      <c r="MWM445" s="99"/>
      <c r="MWN445" s="99"/>
      <c r="MWO445" s="99"/>
      <c r="MWP445" s="103"/>
      <c r="MWQ445" s="101"/>
      <c r="MWR445" s="102"/>
      <c r="MWS445" s="99"/>
      <c r="MWT445" s="99"/>
      <c r="MWU445" s="99"/>
      <c r="MWV445" s="103"/>
      <c r="MWW445" s="101"/>
      <c r="MWX445" s="102"/>
      <c r="MWY445" s="99"/>
      <c r="MWZ445" s="99"/>
      <c r="MXA445" s="99"/>
      <c r="MXB445" s="103"/>
      <c r="MXC445" s="101"/>
      <c r="MXD445" s="102"/>
      <c r="MXE445" s="99"/>
      <c r="MXF445" s="99"/>
      <c r="MXG445" s="99"/>
      <c r="MXH445" s="103"/>
      <c r="MXI445" s="101"/>
      <c r="MXJ445" s="102"/>
      <c r="MXK445" s="99"/>
      <c r="MXL445" s="99"/>
      <c r="MXM445" s="99"/>
      <c r="MXN445" s="103"/>
      <c r="MXO445" s="101"/>
      <c r="MXP445" s="102"/>
      <c r="MXQ445" s="99"/>
      <c r="MXR445" s="99"/>
      <c r="MXS445" s="99"/>
      <c r="MXT445" s="103"/>
      <c r="MXU445" s="101"/>
      <c r="MXV445" s="102"/>
      <c r="MXW445" s="99"/>
      <c r="MXX445" s="99"/>
      <c r="MXY445" s="99"/>
      <c r="MXZ445" s="103"/>
      <c r="MYA445" s="101"/>
      <c r="MYB445" s="102"/>
      <c r="MYC445" s="99"/>
      <c r="MYD445" s="99"/>
      <c r="MYE445" s="99"/>
      <c r="MYF445" s="103"/>
      <c r="MYG445" s="101"/>
      <c r="MYH445" s="102"/>
      <c r="MYI445" s="99"/>
      <c r="MYJ445" s="99"/>
      <c r="MYK445" s="99"/>
      <c r="MYL445" s="103"/>
      <c r="MYM445" s="101"/>
      <c r="MYN445" s="102"/>
      <c r="MYO445" s="99"/>
      <c r="MYP445" s="99"/>
      <c r="MYQ445" s="99"/>
      <c r="MYR445" s="103"/>
      <c r="MYS445" s="101"/>
      <c r="MYT445" s="102"/>
      <c r="MYU445" s="99"/>
      <c r="MYV445" s="99"/>
      <c r="MYW445" s="99"/>
      <c r="MYX445" s="103"/>
      <c r="MYY445" s="101"/>
      <c r="MYZ445" s="102"/>
      <c r="MZA445" s="99"/>
      <c r="MZB445" s="99"/>
      <c r="MZC445" s="99"/>
      <c r="MZD445" s="103"/>
      <c r="MZE445" s="101"/>
      <c r="MZF445" s="102"/>
      <c r="MZG445" s="99"/>
      <c r="MZH445" s="99"/>
      <c r="MZI445" s="99"/>
      <c r="MZJ445" s="103"/>
      <c r="MZK445" s="101"/>
      <c r="MZL445" s="102"/>
      <c r="MZM445" s="99"/>
      <c r="MZN445" s="99"/>
      <c r="MZO445" s="99"/>
      <c r="MZP445" s="103"/>
      <c r="MZQ445" s="101"/>
      <c r="MZR445" s="102"/>
      <c r="MZS445" s="99"/>
      <c r="MZT445" s="99"/>
      <c r="MZU445" s="99"/>
      <c r="MZV445" s="103"/>
      <c r="MZW445" s="101"/>
      <c r="MZX445" s="102"/>
      <c r="MZY445" s="99"/>
      <c r="MZZ445" s="99"/>
      <c r="NAA445" s="99"/>
      <c r="NAB445" s="103"/>
      <c r="NAC445" s="101"/>
      <c r="NAD445" s="102"/>
      <c r="NAE445" s="99"/>
      <c r="NAF445" s="99"/>
      <c r="NAG445" s="99"/>
      <c r="NAH445" s="103"/>
      <c r="NAI445" s="101"/>
      <c r="NAJ445" s="102"/>
      <c r="NAK445" s="99"/>
      <c r="NAL445" s="99"/>
      <c r="NAM445" s="99"/>
      <c r="NAN445" s="103"/>
      <c r="NAO445" s="101"/>
      <c r="NAP445" s="102"/>
      <c r="NAQ445" s="99"/>
      <c r="NAR445" s="99"/>
      <c r="NAS445" s="99"/>
      <c r="NAT445" s="103"/>
      <c r="NAU445" s="101"/>
      <c r="NAV445" s="102"/>
      <c r="NAW445" s="99"/>
      <c r="NAX445" s="99"/>
      <c r="NAY445" s="99"/>
      <c r="NAZ445" s="103"/>
      <c r="NBA445" s="101"/>
      <c r="NBB445" s="102"/>
      <c r="NBC445" s="99"/>
      <c r="NBD445" s="99"/>
      <c r="NBE445" s="99"/>
      <c r="NBF445" s="103"/>
      <c r="NBG445" s="101"/>
      <c r="NBH445" s="102"/>
      <c r="NBI445" s="99"/>
      <c r="NBJ445" s="99"/>
      <c r="NBK445" s="99"/>
      <c r="NBL445" s="103"/>
      <c r="NBM445" s="101"/>
      <c r="NBN445" s="102"/>
      <c r="NBO445" s="99"/>
      <c r="NBP445" s="99"/>
      <c r="NBQ445" s="99"/>
      <c r="NBR445" s="103"/>
      <c r="NBS445" s="101"/>
      <c r="NBT445" s="102"/>
      <c r="NBU445" s="99"/>
      <c r="NBV445" s="99"/>
      <c r="NBW445" s="99"/>
      <c r="NBX445" s="103"/>
      <c r="NBY445" s="101"/>
      <c r="NBZ445" s="102"/>
      <c r="NCA445" s="99"/>
      <c r="NCB445" s="99"/>
      <c r="NCC445" s="99"/>
      <c r="NCD445" s="103"/>
      <c r="NCE445" s="101"/>
      <c r="NCF445" s="102"/>
      <c r="NCG445" s="99"/>
      <c r="NCH445" s="99"/>
      <c r="NCI445" s="99"/>
      <c r="NCJ445" s="103"/>
      <c r="NCK445" s="101"/>
      <c r="NCL445" s="102"/>
      <c r="NCM445" s="99"/>
      <c r="NCN445" s="99"/>
      <c r="NCO445" s="99"/>
      <c r="NCP445" s="103"/>
      <c r="NCQ445" s="101"/>
      <c r="NCR445" s="102"/>
      <c r="NCS445" s="99"/>
      <c r="NCT445" s="99"/>
      <c r="NCU445" s="99"/>
      <c r="NCV445" s="103"/>
      <c r="NCW445" s="101"/>
      <c r="NCX445" s="102"/>
      <c r="NCY445" s="99"/>
      <c r="NCZ445" s="99"/>
      <c r="NDA445" s="99"/>
      <c r="NDB445" s="103"/>
      <c r="NDC445" s="101"/>
      <c r="NDD445" s="102"/>
      <c r="NDE445" s="99"/>
      <c r="NDF445" s="99"/>
      <c r="NDG445" s="99"/>
      <c r="NDH445" s="103"/>
      <c r="NDI445" s="101"/>
      <c r="NDJ445" s="102"/>
      <c r="NDK445" s="99"/>
      <c r="NDL445" s="99"/>
      <c r="NDM445" s="99"/>
      <c r="NDN445" s="103"/>
      <c r="NDO445" s="101"/>
      <c r="NDP445" s="102"/>
      <c r="NDQ445" s="99"/>
      <c r="NDR445" s="99"/>
      <c r="NDS445" s="99"/>
      <c r="NDT445" s="103"/>
      <c r="NDU445" s="101"/>
      <c r="NDV445" s="102"/>
      <c r="NDW445" s="99"/>
      <c r="NDX445" s="99"/>
      <c r="NDY445" s="99"/>
      <c r="NDZ445" s="103"/>
      <c r="NEA445" s="101"/>
      <c r="NEB445" s="102"/>
      <c r="NEC445" s="99"/>
      <c r="NED445" s="99"/>
      <c r="NEE445" s="99"/>
      <c r="NEF445" s="103"/>
      <c r="NEG445" s="101"/>
      <c r="NEH445" s="102"/>
      <c r="NEI445" s="99"/>
      <c r="NEJ445" s="99"/>
      <c r="NEK445" s="99"/>
      <c r="NEL445" s="103"/>
      <c r="NEM445" s="101"/>
      <c r="NEN445" s="102"/>
      <c r="NEO445" s="99"/>
      <c r="NEP445" s="99"/>
      <c r="NEQ445" s="99"/>
      <c r="NER445" s="103"/>
      <c r="NES445" s="101"/>
      <c r="NET445" s="102"/>
      <c r="NEU445" s="99"/>
      <c r="NEV445" s="99"/>
      <c r="NEW445" s="99"/>
      <c r="NEX445" s="103"/>
      <c r="NEY445" s="101"/>
      <c r="NEZ445" s="102"/>
      <c r="NFA445" s="99"/>
      <c r="NFB445" s="99"/>
      <c r="NFC445" s="99"/>
      <c r="NFD445" s="103"/>
      <c r="NFE445" s="101"/>
      <c r="NFF445" s="102"/>
      <c r="NFG445" s="99"/>
      <c r="NFH445" s="99"/>
      <c r="NFI445" s="99"/>
      <c r="NFJ445" s="103"/>
      <c r="NFK445" s="101"/>
      <c r="NFL445" s="102"/>
      <c r="NFM445" s="99"/>
      <c r="NFN445" s="99"/>
      <c r="NFO445" s="99"/>
      <c r="NFP445" s="103"/>
      <c r="NFQ445" s="101"/>
      <c r="NFR445" s="102"/>
      <c r="NFS445" s="99"/>
      <c r="NFT445" s="99"/>
      <c r="NFU445" s="99"/>
      <c r="NFV445" s="103"/>
      <c r="NFW445" s="101"/>
      <c r="NFX445" s="102"/>
      <c r="NFY445" s="99"/>
      <c r="NFZ445" s="99"/>
      <c r="NGA445" s="99"/>
      <c r="NGB445" s="103"/>
      <c r="NGC445" s="101"/>
      <c r="NGD445" s="102"/>
      <c r="NGE445" s="99"/>
      <c r="NGF445" s="99"/>
      <c r="NGG445" s="99"/>
      <c r="NGH445" s="103"/>
      <c r="NGI445" s="101"/>
      <c r="NGJ445" s="102"/>
      <c r="NGK445" s="99"/>
      <c r="NGL445" s="99"/>
      <c r="NGM445" s="99"/>
      <c r="NGN445" s="103"/>
      <c r="NGO445" s="101"/>
      <c r="NGP445" s="102"/>
      <c r="NGQ445" s="99"/>
      <c r="NGR445" s="99"/>
      <c r="NGS445" s="99"/>
      <c r="NGT445" s="103"/>
      <c r="NGU445" s="101"/>
      <c r="NGV445" s="102"/>
      <c r="NGW445" s="99"/>
      <c r="NGX445" s="99"/>
      <c r="NGY445" s="99"/>
      <c r="NGZ445" s="103"/>
      <c r="NHA445" s="101"/>
      <c r="NHB445" s="102"/>
      <c r="NHC445" s="99"/>
      <c r="NHD445" s="99"/>
      <c r="NHE445" s="99"/>
      <c r="NHF445" s="103"/>
      <c r="NHG445" s="101"/>
      <c r="NHH445" s="102"/>
      <c r="NHI445" s="99"/>
      <c r="NHJ445" s="99"/>
      <c r="NHK445" s="99"/>
      <c r="NHL445" s="103"/>
      <c r="NHM445" s="101"/>
      <c r="NHN445" s="102"/>
      <c r="NHO445" s="99"/>
      <c r="NHP445" s="99"/>
      <c r="NHQ445" s="99"/>
      <c r="NHR445" s="103"/>
      <c r="NHS445" s="101"/>
      <c r="NHT445" s="102"/>
      <c r="NHU445" s="99"/>
      <c r="NHV445" s="99"/>
      <c r="NHW445" s="99"/>
      <c r="NHX445" s="103"/>
      <c r="NHY445" s="101"/>
      <c r="NHZ445" s="102"/>
      <c r="NIA445" s="99"/>
      <c r="NIB445" s="99"/>
      <c r="NIC445" s="99"/>
      <c r="NID445" s="103"/>
      <c r="NIE445" s="101"/>
      <c r="NIF445" s="102"/>
      <c r="NIG445" s="99"/>
      <c r="NIH445" s="99"/>
      <c r="NII445" s="99"/>
      <c r="NIJ445" s="103"/>
      <c r="NIK445" s="101"/>
      <c r="NIL445" s="102"/>
      <c r="NIM445" s="99"/>
      <c r="NIN445" s="99"/>
      <c r="NIO445" s="99"/>
      <c r="NIP445" s="103"/>
      <c r="NIQ445" s="101"/>
      <c r="NIR445" s="102"/>
      <c r="NIS445" s="99"/>
      <c r="NIT445" s="99"/>
      <c r="NIU445" s="99"/>
      <c r="NIV445" s="103"/>
      <c r="NIW445" s="101"/>
      <c r="NIX445" s="102"/>
      <c r="NIY445" s="99"/>
      <c r="NIZ445" s="99"/>
      <c r="NJA445" s="99"/>
      <c r="NJB445" s="103"/>
      <c r="NJC445" s="101"/>
      <c r="NJD445" s="102"/>
      <c r="NJE445" s="99"/>
      <c r="NJF445" s="99"/>
      <c r="NJG445" s="99"/>
      <c r="NJH445" s="103"/>
      <c r="NJI445" s="101"/>
      <c r="NJJ445" s="102"/>
      <c r="NJK445" s="99"/>
      <c r="NJL445" s="99"/>
      <c r="NJM445" s="99"/>
      <c r="NJN445" s="103"/>
      <c r="NJO445" s="101"/>
      <c r="NJP445" s="102"/>
      <c r="NJQ445" s="99"/>
      <c r="NJR445" s="99"/>
      <c r="NJS445" s="99"/>
      <c r="NJT445" s="103"/>
      <c r="NJU445" s="101"/>
      <c r="NJV445" s="102"/>
      <c r="NJW445" s="99"/>
      <c r="NJX445" s="99"/>
      <c r="NJY445" s="99"/>
      <c r="NJZ445" s="103"/>
      <c r="NKA445" s="101"/>
      <c r="NKB445" s="102"/>
      <c r="NKC445" s="99"/>
      <c r="NKD445" s="99"/>
      <c r="NKE445" s="99"/>
      <c r="NKF445" s="103"/>
      <c r="NKG445" s="101"/>
      <c r="NKH445" s="102"/>
      <c r="NKI445" s="99"/>
      <c r="NKJ445" s="99"/>
      <c r="NKK445" s="99"/>
      <c r="NKL445" s="103"/>
      <c r="NKM445" s="101"/>
      <c r="NKN445" s="102"/>
      <c r="NKO445" s="99"/>
      <c r="NKP445" s="99"/>
      <c r="NKQ445" s="99"/>
      <c r="NKR445" s="103"/>
      <c r="NKS445" s="101"/>
      <c r="NKT445" s="102"/>
      <c r="NKU445" s="99"/>
      <c r="NKV445" s="99"/>
      <c r="NKW445" s="99"/>
      <c r="NKX445" s="103"/>
      <c r="NKY445" s="101"/>
      <c r="NKZ445" s="102"/>
      <c r="NLA445" s="99"/>
      <c r="NLB445" s="99"/>
      <c r="NLC445" s="99"/>
      <c r="NLD445" s="103"/>
      <c r="NLE445" s="101"/>
      <c r="NLF445" s="102"/>
      <c r="NLG445" s="99"/>
      <c r="NLH445" s="99"/>
      <c r="NLI445" s="99"/>
      <c r="NLJ445" s="103"/>
      <c r="NLK445" s="101"/>
      <c r="NLL445" s="102"/>
      <c r="NLM445" s="99"/>
      <c r="NLN445" s="99"/>
      <c r="NLO445" s="99"/>
      <c r="NLP445" s="103"/>
      <c r="NLQ445" s="101"/>
      <c r="NLR445" s="102"/>
      <c r="NLS445" s="99"/>
      <c r="NLT445" s="99"/>
      <c r="NLU445" s="99"/>
      <c r="NLV445" s="103"/>
      <c r="NLW445" s="101"/>
      <c r="NLX445" s="102"/>
      <c r="NLY445" s="99"/>
      <c r="NLZ445" s="99"/>
      <c r="NMA445" s="99"/>
      <c r="NMB445" s="103"/>
      <c r="NMC445" s="101"/>
      <c r="NMD445" s="102"/>
      <c r="NME445" s="99"/>
      <c r="NMF445" s="99"/>
      <c r="NMG445" s="99"/>
      <c r="NMH445" s="103"/>
      <c r="NMI445" s="101"/>
      <c r="NMJ445" s="102"/>
      <c r="NMK445" s="99"/>
      <c r="NML445" s="99"/>
      <c r="NMM445" s="99"/>
      <c r="NMN445" s="103"/>
      <c r="NMO445" s="101"/>
      <c r="NMP445" s="102"/>
      <c r="NMQ445" s="99"/>
      <c r="NMR445" s="99"/>
      <c r="NMS445" s="99"/>
      <c r="NMT445" s="103"/>
      <c r="NMU445" s="101"/>
      <c r="NMV445" s="102"/>
      <c r="NMW445" s="99"/>
      <c r="NMX445" s="99"/>
      <c r="NMY445" s="99"/>
      <c r="NMZ445" s="103"/>
      <c r="NNA445" s="101"/>
      <c r="NNB445" s="102"/>
      <c r="NNC445" s="99"/>
      <c r="NND445" s="99"/>
      <c r="NNE445" s="99"/>
      <c r="NNF445" s="103"/>
      <c r="NNG445" s="101"/>
      <c r="NNH445" s="102"/>
      <c r="NNI445" s="99"/>
      <c r="NNJ445" s="99"/>
      <c r="NNK445" s="99"/>
      <c r="NNL445" s="103"/>
      <c r="NNM445" s="101"/>
      <c r="NNN445" s="102"/>
      <c r="NNO445" s="99"/>
      <c r="NNP445" s="99"/>
      <c r="NNQ445" s="99"/>
      <c r="NNR445" s="103"/>
      <c r="NNS445" s="101"/>
      <c r="NNT445" s="102"/>
      <c r="NNU445" s="99"/>
      <c r="NNV445" s="99"/>
      <c r="NNW445" s="99"/>
      <c r="NNX445" s="103"/>
      <c r="NNY445" s="101"/>
      <c r="NNZ445" s="102"/>
      <c r="NOA445" s="99"/>
      <c r="NOB445" s="99"/>
      <c r="NOC445" s="99"/>
      <c r="NOD445" s="103"/>
      <c r="NOE445" s="101"/>
      <c r="NOF445" s="102"/>
      <c r="NOG445" s="99"/>
      <c r="NOH445" s="99"/>
      <c r="NOI445" s="99"/>
      <c r="NOJ445" s="103"/>
      <c r="NOK445" s="101"/>
      <c r="NOL445" s="102"/>
      <c r="NOM445" s="99"/>
      <c r="NON445" s="99"/>
      <c r="NOO445" s="99"/>
      <c r="NOP445" s="103"/>
      <c r="NOQ445" s="101"/>
      <c r="NOR445" s="102"/>
      <c r="NOS445" s="99"/>
      <c r="NOT445" s="99"/>
      <c r="NOU445" s="99"/>
      <c r="NOV445" s="103"/>
      <c r="NOW445" s="101"/>
      <c r="NOX445" s="102"/>
      <c r="NOY445" s="99"/>
      <c r="NOZ445" s="99"/>
      <c r="NPA445" s="99"/>
      <c r="NPB445" s="103"/>
      <c r="NPC445" s="101"/>
      <c r="NPD445" s="102"/>
      <c r="NPE445" s="99"/>
      <c r="NPF445" s="99"/>
      <c r="NPG445" s="99"/>
      <c r="NPH445" s="103"/>
      <c r="NPI445" s="101"/>
      <c r="NPJ445" s="102"/>
      <c r="NPK445" s="99"/>
      <c r="NPL445" s="99"/>
      <c r="NPM445" s="99"/>
      <c r="NPN445" s="103"/>
      <c r="NPO445" s="101"/>
      <c r="NPP445" s="102"/>
      <c r="NPQ445" s="99"/>
      <c r="NPR445" s="99"/>
      <c r="NPS445" s="99"/>
      <c r="NPT445" s="103"/>
      <c r="NPU445" s="101"/>
      <c r="NPV445" s="102"/>
      <c r="NPW445" s="99"/>
      <c r="NPX445" s="99"/>
      <c r="NPY445" s="99"/>
      <c r="NPZ445" s="103"/>
      <c r="NQA445" s="101"/>
      <c r="NQB445" s="102"/>
      <c r="NQC445" s="99"/>
      <c r="NQD445" s="99"/>
      <c r="NQE445" s="99"/>
      <c r="NQF445" s="103"/>
      <c r="NQG445" s="101"/>
      <c r="NQH445" s="102"/>
      <c r="NQI445" s="99"/>
      <c r="NQJ445" s="99"/>
      <c r="NQK445" s="99"/>
      <c r="NQL445" s="103"/>
      <c r="NQM445" s="101"/>
      <c r="NQN445" s="102"/>
      <c r="NQO445" s="99"/>
      <c r="NQP445" s="99"/>
      <c r="NQQ445" s="99"/>
      <c r="NQR445" s="103"/>
      <c r="NQS445" s="101"/>
      <c r="NQT445" s="102"/>
      <c r="NQU445" s="99"/>
      <c r="NQV445" s="99"/>
      <c r="NQW445" s="99"/>
      <c r="NQX445" s="103"/>
      <c r="NQY445" s="101"/>
      <c r="NQZ445" s="102"/>
      <c r="NRA445" s="99"/>
      <c r="NRB445" s="99"/>
      <c r="NRC445" s="99"/>
      <c r="NRD445" s="103"/>
      <c r="NRE445" s="101"/>
      <c r="NRF445" s="102"/>
      <c r="NRG445" s="99"/>
      <c r="NRH445" s="99"/>
      <c r="NRI445" s="99"/>
      <c r="NRJ445" s="103"/>
      <c r="NRK445" s="101"/>
      <c r="NRL445" s="102"/>
      <c r="NRM445" s="99"/>
      <c r="NRN445" s="99"/>
      <c r="NRO445" s="99"/>
      <c r="NRP445" s="103"/>
      <c r="NRQ445" s="101"/>
      <c r="NRR445" s="102"/>
      <c r="NRS445" s="99"/>
      <c r="NRT445" s="99"/>
      <c r="NRU445" s="99"/>
      <c r="NRV445" s="103"/>
      <c r="NRW445" s="101"/>
      <c r="NRX445" s="102"/>
      <c r="NRY445" s="99"/>
      <c r="NRZ445" s="99"/>
      <c r="NSA445" s="99"/>
      <c r="NSB445" s="103"/>
      <c r="NSC445" s="101"/>
      <c r="NSD445" s="102"/>
      <c r="NSE445" s="99"/>
      <c r="NSF445" s="99"/>
      <c r="NSG445" s="99"/>
      <c r="NSH445" s="103"/>
      <c r="NSI445" s="101"/>
      <c r="NSJ445" s="102"/>
      <c r="NSK445" s="99"/>
      <c r="NSL445" s="99"/>
      <c r="NSM445" s="99"/>
      <c r="NSN445" s="103"/>
      <c r="NSO445" s="101"/>
      <c r="NSP445" s="102"/>
      <c r="NSQ445" s="99"/>
      <c r="NSR445" s="99"/>
      <c r="NSS445" s="99"/>
      <c r="NST445" s="103"/>
      <c r="NSU445" s="101"/>
      <c r="NSV445" s="102"/>
      <c r="NSW445" s="99"/>
      <c r="NSX445" s="99"/>
      <c r="NSY445" s="99"/>
      <c r="NSZ445" s="103"/>
      <c r="NTA445" s="101"/>
      <c r="NTB445" s="102"/>
      <c r="NTC445" s="99"/>
      <c r="NTD445" s="99"/>
      <c r="NTE445" s="99"/>
      <c r="NTF445" s="103"/>
      <c r="NTG445" s="101"/>
      <c r="NTH445" s="102"/>
      <c r="NTI445" s="99"/>
      <c r="NTJ445" s="99"/>
      <c r="NTK445" s="99"/>
      <c r="NTL445" s="103"/>
      <c r="NTM445" s="101"/>
      <c r="NTN445" s="102"/>
      <c r="NTO445" s="99"/>
      <c r="NTP445" s="99"/>
      <c r="NTQ445" s="99"/>
      <c r="NTR445" s="103"/>
      <c r="NTS445" s="101"/>
      <c r="NTT445" s="102"/>
      <c r="NTU445" s="99"/>
      <c r="NTV445" s="99"/>
      <c r="NTW445" s="99"/>
      <c r="NTX445" s="103"/>
      <c r="NTY445" s="101"/>
      <c r="NTZ445" s="102"/>
      <c r="NUA445" s="99"/>
      <c r="NUB445" s="99"/>
      <c r="NUC445" s="99"/>
      <c r="NUD445" s="103"/>
      <c r="NUE445" s="101"/>
      <c r="NUF445" s="102"/>
      <c r="NUG445" s="99"/>
      <c r="NUH445" s="99"/>
      <c r="NUI445" s="99"/>
      <c r="NUJ445" s="103"/>
      <c r="NUK445" s="101"/>
      <c r="NUL445" s="102"/>
      <c r="NUM445" s="99"/>
      <c r="NUN445" s="99"/>
      <c r="NUO445" s="99"/>
      <c r="NUP445" s="103"/>
      <c r="NUQ445" s="101"/>
      <c r="NUR445" s="102"/>
      <c r="NUS445" s="99"/>
      <c r="NUT445" s="99"/>
      <c r="NUU445" s="99"/>
      <c r="NUV445" s="103"/>
      <c r="NUW445" s="101"/>
      <c r="NUX445" s="102"/>
      <c r="NUY445" s="99"/>
      <c r="NUZ445" s="99"/>
      <c r="NVA445" s="99"/>
      <c r="NVB445" s="103"/>
      <c r="NVC445" s="101"/>
      <c r="NVD445" s="102"/>
      <c r="NVE445" s="99"/>
      <c r="NVF445" s="99"/>
      <c r="NVG445" s="99"/>
      <c r="NVH445" s="103"/>
      <c r="NVI445" s="101"/>
      <c r="NVJ445" s="102"/>
      <c r="NVK445" s="99"/>
      <c r="NVL445" s="99"/>
      <c r="NVM445" s="99"/>
      <c r="NVN445" s="103"/>
      <c r="NVO445" s="101"/>
      <c r="NVP445" s="102"/>
      <c r="NVQ445" s="99"/>
      <c r="NVR445" s="99"/>
      <c r="NVS445" s="99"/>
      <c r="NVT445" s="103"/>
      <c r="NVU445" s="101"/>
      <c r="NVV445" s="102"/>
      <c r="NVW445" s="99"/>
      <c r="NVX445" s="99"/>
      <c r="NVY445" s="99"/>
      <c r="NVZ445" s="103"/>
      <c r="NWA445" s="101"/>
      <c r="NWB445" s="102"/>
      <c r="NWC445" s="99"/>
      <c r="NWD445" s="99"/>
      <c r="NWE445" s="99"/>
      <c r="NWF445" s="103"/>
      <c r="NWG445" s="101"/>
      <c r="NWH445" s="102"/>
      <c r="NWI445" s="99"/>
      <c r="NWJ445" s="99"/>
      <c r="NWK445" s="99"/>
      <c r="NWL445" s="103"/>
      <c r="NWM445" s="101"/>
      <c r="NWN445" s="102"/>
      <c r="NWO445" s="99"/>
      <c r="NWP445" s="99"/>
      <c r="NWQ445" s="99"/>
      <c r="NWR445" s="103"/>
      <c r="NWS445" s="101"/>
      <c r="NWT445" s="102"/>
      <c r="NWU445" s="99"/>
      <c r="NWV445" s="99"/>
      <c r="NWW445" s="99"/>
      <c r="NWX445" s="103"/>
      <c r="NWY445" s="101"/>
      <c r="NWZ445" s="102"/>
      <c r="NXA445" s="99"/>
      <c r="NXB445" s="99"/>
      <c r="NXC445" s="99"/>
      <c r="NXD445" s="103"/>
      <c r="NXE445" s="101"/>
      <c r="NXF445" s="102"/>
      <c r="NXG445" s="99"/>
      <c r="NXH445" s="99"/>
      <c r="NXI445" s="99"/>
      <c r="NXJ445" s="103"/>
      <c r="NXK445" s="101"/>
      <c r="NXL445" s="102"/>
      <c r="NXM445" s="99"/>
      <c r="NXN445" s="99"/>
      <c r="NXO445" s="99"/>
      <c r="NXP445" s="103"/>
      <c r="NXQ445" s="101"/>
      <c r="NXR445" s="102"/>
      <c r="NXS445" s="99"/>
      <c r="NXT445" s="99"/>
      <c r="NXU445" s="99"/>
      <c r="NXV445" s="103"/>
      <c r="NXW445" s="101"/>
      <c r="NXX445" s="102"/>
      <c r="NXY445" s="99"/>
      <c r="NXZ445" s="99"/>
      <c r="NYA445" s="99"/>
      <c r="NYB445" s="103"/>
      <c r="NYC445" s="101"/>
      <c r="NYD445" s="102"/>
      <c r="NYE445" s="99"/>
      <c r="NYF445" s="99"/>
      <c r="NYG445" s="99"/>
      <c r="NYH445" s="103"/>
      <c r="NYI445" s="101"/>
      <c r="NYJ445" s="102"/>
      <c r="NYK445" s="99"/>
      <c r="NYL445" s="99"/>
      <c r="NYM445" s="99"/>
      <c r="NYN445" s="103"/>
      <c r="NYO445" s="101"/>
      <c r="NYP445" s="102"/>
      <c r="NYQ445" s="99"/>
      <c r="NYR445" s="99"/>
      <c r="NYS445" s="99"/>
      <c r="NYT445" s="103"/>
      <c r="NYU445" s="101"/>
      <c r="NYV445" s="102"/>
      <c r="NYW445" s="99"/>
      <c r="NYX445" s="99"/>
      <c r="NYY445" s="99"/>
      <c r="NYZ445" s="103"/>
      <c r="NZA445" s="101"/>
      <c r="NZB445" s="102"/>
      <c r="NZC445" s="99"/>
      <c r="NZD445" s="99"/>
      <c r="NZE445" s="99"/>
      <c r="NZF445" s="103"/>
      <c r="NZG445" s="101"/>
      <c r="NZH445" s="102"/>
      <c r="NZI445" s="99"/>
      <c r="NZJ445" s="99"/>
      <c r="NZK445" s="99"/>
      <c r="NZL445" s="103"/>
      <c r="NZM445" s="101"/>
      <c r="NZN445" s="102"/>
      <c r="NZO445" s="99"/>
      <c r="NZP445" s="99"/>
      <c r="NZQ445" s="99"/>
      <c r="NZR445" s="103"/>
      <c r="NZS445" s="101"/>
      <c r="NZT445" s="102"/>
      <c r="NZU445" s="99"/>
      <c r="NZV445" s="99"/>
      <c r="NZW445" s="99"/>
      <c r="NZX445" s="103"/>
      <c r="NZY445" s="101"/>
      <c r="NZZ445" s="102"/>
      <c r="OAA445" s="99"/>
      <c r="OAB445" s="99"/>
      <c r="OAC445" s="99"/>
      <c r="OAD445" s="103"/>
      <c r="OAE445" s="101"/>
      <c r="OAF445" s="102"/>
      <c r="OAG445" s="99"/>
      <c r="OAH445" s="99"/>
      <c r="OAI445" s="99"/>
      <c r="OAJ445" s="103"/>
      <c r="OAK445" s="101"/>
      <c r="OAL445" s="102"/>
      <c r="OAM445" s="99"/>
      <c r="OAN445" s="99"/>
      <c r="OAO445" s="99"/>
      <c r="OAP445" s="103"/>
      <c r="OAQ445" s="101"/>
      <c r="OAR445" s="102"/>
      <c r="OAS445" s="99"/>
      <c r="OAT445" s="99"/>
      <c r="OAU445" s="99"/>
      <c r="OAV445" s="103"/>
      <c r="OAW445" s="101"/>
      <c r="OAX445" s="102"/>
      <c r="OAY445" s="99"/>
      <c r="OAZ445" s="99"/>
      <c r="OBA445" s="99"/>
      <c r="OBB445" s="103"/>
      <c r="OBC445" s="101"/>
      <c r="OBD445" s="102"/>
      <c r="OBE445" s="99"/>
      <c r="OBF445" s="99"/>
      <c r="OBG445" s="99"/>
      <c r="OBH445" s="103"/>
      <c r="OBI445" s="101"/>
      <c r="OBJ445" s="102"/>
      <c r="OBK445" s="99"/>
      <c r="OBL445" s="99"/>
      <c r="OBM445" s="99"/>
      <c r="OBN445" s="103"/>
      <c r="OBO445" s="101"/>
      <c r="OBP445" s="102"/>
      <c r="OBQ445" s="99"/>
      <c r="OBR445" s="99"/>
      <c r="OBS445" s="99"/>
      <c r="OBT445" s="103"/>
      <c r="OBU445" s="101"/>
      <c r="OBV445" s="102"/>
      <c r="OBW445" s="99"/>
      <c r="OBX445" s="99"/>
      <c r="OBY445" s="99"/>
      <c r="OBZ445" s="103"/>
      <c r="OCA445" s="101"/>
      <c r="OCB445" s="102"/>
      <c r="OCC445" s="99"/>
      <c r="OCD445" s="99"/>
      <c r="OCE445" s="99"/>
      <c r="OCF445" s="103"/>
      <c r="OCG445" s="101"/>
      <c r="OCH445" s="102"/>
      <c r="OCI445" s="99"/>
      <c r="OCJ445" s="99"/>
      <c r="OCK445" s="99"/>
      <c r="OCL445" s="103"/>
      <c r="OCM445" s="101"/>
      <c r="OCN445" s="102"/>
      <c r="OCO445" s="99"/>
      <c r="OCP445" s="99"/>
      <c r="OCQ445" s="99"/>
      <c r="OCR445" s="103"/>
      <c r="OCS445" s="101"/>
      <c r="OCT445" s="102"/>
      <c r="OCU445" s="99"/>
      <c r="OCV445" s="99"/>
      <c r="OCW445" s="99"/>
      <c r="OCX445" s="103"/>
      <c r="OCY445" s="101"/>
      <c r="OCZ445" s="102"/>
      <c r="ODA445" s="99"/>
      <c r="ODB445" s="99"/>
      <c r="ODC445" s="99"/>
      <c r="ODD445" s="103"/>
      <c r="ODE445" s="101"/>
      <c r="ODF445" s="102"/>
      <c r="ODG445" s="99"/>
      <c r="ODH445" s="99"/>
      <c r="ODI445" s="99"/>
      <c r="ODJ445" s="103"/>
      <c r="ODK445" s="101"/>
      <c r="ODL445" s="102"/>
      <c r="ODM445" s="99"/>
      <c r="ODN445" s="99"/>
      <c r="ODO445" s="99"/>
      <c r="ODP445" s="103"/>
      <c r="ODQ445" s="101"/>
      <c r="ODR445" s="102"/>
      <c r="ODS445" s="99"/>
      <c r="ODT445" s="99"/>
      <c r="ODU445" s="99"/>
      <c r="ODV445" s="103"/>
      <c r="ODW445" s="101"/>
      <c r="ODX445" s="102"/>
      <c r="ODY445" s="99"/>
      <c r="ODZ445" s="99"/>
      <c r="OEA445" s="99"/>
      <c r="OEB445" s="103"/>
      <c r="OEC445" s="101"/>
      <c r="OED445" s="102"/>
      <c r="OEE445" s="99"/>
      <c r="OEF445" s="99"/>
      <c r="OEG445" s="99"/>
      <c r="OEH445" s="103"/>
      <c r="OEI445" s="101"/>
      <c r="OEJ445" s="102"/>
      <c r="OEK445" s="99"/>
      <c r="OEL445" s="99"/>
      <c r="OEM445" s="99"/>
      <c r="OEN445" s="103"/>
      <c r="OEO445" s="101"/>
      <c r="OEP445" s="102"/>
      <c r="OEQ445" s="99"/>
      <c r="OER445" s="99"/>
      <c r="OES445" s="99"/>
      <c r="OET445" s="103"/>
      <c r="OEU445" s="101"/>
      <c r="OEV445" s="102"/>
      <c r="OEW445" s="99"/>
      <c r="OEX445" s="99"/>
      <c r="OEY445" s="99"/>
      <c r="OEZ445" s="103"/>
      <c r="OFA445" s="101"/>
      <c r="OFB445" s="102"/>
      <c r="OFC445" s="99"/>
      <c r="OFD445" s="99"/>
      <c r="OFE445" s="99"/>
      <c r="OFF445" s="103"/>
      <c r="OFG445" s="101"/>
      <c r="OFH445" s="102"/>
      <c r="OFI445" s="99"/>
      <c r="OFJ445" s="99"/>
      <c r="OFK445" s="99"/>
      <c r="OFL445" s="103"/>
      <c r="OFM445" s="101"/>
      <c r="OFN445" s="102"/>
      <c r="OFO445" s="99"/>
      <c r="OFP445" s="99"/>
      <c r="OFQ445" s="99"/>
      <c r="OFR445" s="103"/>
      <c r="OFS445" s="101"/>
      <c r="OFT445" s="102"/>
      <c r="OFU445" s="99"/>
      <c r="OFV445" s="99"/>
      <c r="OFW445" s="99"/>
      <c r="OFX445" s="103"/>
      <c r="OFY445" s="101"/>
      <c r="OFZ445" s="102"/>
      <c r="OGA445" s="99"/>
      <c r="OGB445" s="99"/>
      <c r="OGC445" s="99"/>
      <c r="OGD445" s="103"/>
      <c r="OGE445" s="101"/>
      <c r="OGF445" s="102"/>
      <c r="OGG445" s="99"/>
      <c r="OGH445" s="99"/>
      <c r="OGI445" s="99"/>
      <c r="OGJ445" s="103"/>
      <c r="OGK445" s="101"/>
      <c r="OGL445" s="102"/>
      <c r="OGM445" s="99"/>
      <c r="OGN445" s="99"/>
      <c r="OGO445" s="99"/>
      <c r="OGP445" s="103"/>
      <c r="OGQ445" s="101"/>
      <c r="OGR445" s="102"/>
      <c r="OGS445" s="99"/>
      <c r="OGT445" s="99"/>
      <c r="OGU445" s="99"/>
      <c r="OGV445" s="103"/>
      <c r="OGW445" s="101"/>
      <c r="OGX445" s="102"/>
      <c r="OGY445" s="99"/>
      <c r="OGZ445" s="99"/>
      <c r="OHA445" s="99"/>
      <c r="OHB445" s="103"/>
      <c r="OHC445" s="101"/>
      <c r="OHD445" s="102"/>
      <c r="OHE445" s="99"/>
      <c r="OHF445" s="99"/>
      <c r="OHG445" s="99"/>
      <c r="OHH445" s="103"/>
      <c r="OHI445" s="101"/>
      <c r="OHJ445" s="102"/>
      <c r="OHK445" s="99"/>
      <c r="OHL445" s="99"/>
      <c r="OHM445" s="99"/>
      <c r="OHN445" s="103"/>
      <c r="OHO445" s="101"/>
      <c r="OHP445" s="102"/>
      <c r="OHQ445" s="99"/>
      <c r="OHR445" s="99"/>
      <c r="OHS445" s="99"/>
      <c r="OHT445" s="103"/>
      <c r="OHU445" s="101"/>
      <c r="OHV445" s="102"/>
      <c r="OHW445" s="99"/>
      <c r="OHX445" s="99"/>
      <c r="OHY445" s="99"/>
      <c r="OHZ445" s="103"/>
      <c r="OIA445" s="101"/>
      <c r="OIB445" s="102"/>
      <c r="OIC445" s="99"/>
      <c r="OID445" s="99"/>
      <c r="OIE445" s="99"/>
      <c r="OIF445" s="103"/>
      <c r="OIG445" s="101"/>
      <c r="OIH445" s="102"/>
      <c r="OII445" s="99"/>
      <c r="OIJ445" s="99"/>
      <c r="OIK445" s="99"/>
      <c r="OIL445" s="103"/>
      <c r="OIM445" s="101"/>
      <c r="OIN445" s="102"/>
      <c r="OIO445" s="99"/>
      <c r="OIP445" s="99"/>
      <c r="OIQ445" s="99"/>
      <c r="OIR445" s="103"/>
      <c r="OIS445" s="101"/>
      <c r="OIT445" s="102"/>
      <c r="OIU445" s="99"/>
      <c r="OIV445" s="99"/>
      <c r="OIW445" s="99"/>
      <c r="OIX445" s="103"/>
      <c r="OIY445" s="101"/>
      <c r="OIZ445" s="102"/>
      <c r="OJA445" s="99"/>
      <c r="OJB445" s="99"/>
      <c r="OJC445" s="99"/>
      <c r="OJD445" s="103"/>
      <c r="OJE445" s="101"/>
      <c r="OJF445" s="102"/>
      <c r="OJG445" s="99"/>
      <c r="OJH445" s="99"/>
      <c r="OJI445" s="99"/>
      <c r="OJJ445" s="103"/>
      <c r="OJK445" s="101"/>
      <c r="OJL445" s="102"/>
      <c r="OJM445" s="99"/>
      <c r="OJN445" s="99"/>
      <c r="OJO445" s="99"/>
      <c r="OJP445" s="103"/>
      <c r="OJQ445" s="101"/>
      <c r="OJR445" s="102"/>
      <c r="OJS445" s="99"/>
      <c r="OJT445" s="99"/>
      <c r="OJU445" s="99"/>
      <c r="OJV445" s="103"/>
      <c r="OJW445" s="101"/>
      <c r="OJX445" s="102"/>
      <c r="OJY445" s="99"/>
      <c r="OJZ445" s="99"/>
      <c r="OKA445" s="99"/>
      <c r="OKB445" s="103"/>
      <c r="OKC445" s="101"/>
      <c r="OKD445" s="102"/>
      <c r="OKE445" s="99"/>
      <c r="OKF445" s="99"/>
      <c r="OKG445" s="99"/>
      <c r="OKH445" s="103"/>
      <c r="OKI445" s="101"/>
      <c r="OKJ445" s="102"/>
      <c r="OKK445" s="99"/>
      <c r="OKL445" s="99"/>
      <c r="OKM445" s="99"/>
      <c r="OKN445" s="103"/>
      <c r="OKO445" s="101"/>
      <c r="OKP445" s="102"/>
      <c r="OKQ445" s="99"/>
      <c r="OKR445" s="99"/>
      <c r="OKS445" s="99"/>
      <c r="OKT445" s="103"/>
      <c r="OKU445" s="101"/>
      <c r="OKV445" s="102"/>
      <c r="OKW445" s="99"/>
      <c r="OKX445" s="99"/>
      <c r="OKY445" s="99"/>
      <c r="OKZ445" s="103"/>
      <c r="OLA445" s="101"/>
      <c r="OLB445" s="102"/>
      <c r="OLC445" s="99"/>
      <c r="OLD445" s="99"/>
      <c r="OLE445" s="99"/>
      <c r="OLF445" s="103"/>
      <c r="OLG445" s="101"/>
      <c r="OLH445" s="102"/>
      <c r="OLI445" s="99"/>
      <c r="OLJ445" s="99"/>
      <c r="OLK445" s="99"/>
      <c r="OLL445" s="103"/>
      <c r="OLM445" s="101"/>
      <c r="OLN445" s="102"/>
      <c r="OLO445" s="99"/>
      <c r="OLP445" s="99"/>
      <c r="OLQ445" s="99"/>
      <c r="OLR445" s="103"/>
      <c r="OLS445" s="101"/>
      <c r="OLT445" s="102"/>
      <c r="OLU445" s="99"/>
      <c r="OLV445" s="99"/>
      <c r="OLW445" s="99"/>
      <c r="OLX445" s="103"/>
      <c r="OLY445" s="101"/>
      <c r="OLZ445" s="102"/>
      <c r="OMA445" s="99"/>
      <c r="OMB445" s="99"/>
      <c r="OMC445" s="99"/>
      <c r="OMD445" s="103"/>
      <c r="OME445" s="101"/>
      <c r="OMF445" s="102"/>
      <c r="OMG445" s="99"/>
      <c r="OMH445" s="99"/>
      <c r="OMI445" s="99"/>
      <c r="OMJ445" s="103"/>
      <c r="OMK445" s="101"/>
      <c r="OML445" s="102"/>
      <c r="OMM445" s="99"/>
      <c r="OMN445" s="99"/>
      <c r="OMO445" s="99"/>
      <c r="OMP445" s="103"/>
      <c r="OMQ445" s="101"/>
      <c r="OMR445" s="102"/>
      <c r="OMS445" s="99"/>
      <c r="OMT445" s="99"/>
      <c r="OMU445" s="99"/>
      <c r="OMV445" s="103"/>
      <c r="OMW445" s="101"/>
      <c r="OMX445" s="102"/>
      <c r="OMY445" s="99"/>
      <c r="OMZ445" s="99"/>
      <c r="ONA445" s="99"/>
      <c r="ONB445" s="103"/>
      <c r="ONC445" s="101"/>
      <c r="OND445" s="102"/>
      <c r="ONE445" s="99"/>
      <c r="ONF445" s="99"/>
      <c r="ONG445" s="99"/>
      <c r="ONH445" s="103"/>
      <c r="ONI445" s="101"/>
      <c r="ONJ445" s="102"/>
      <c r="ONK445" s="99"/>
      <c r="ONL445" s="99"/>
      <c r="ONM445" s="99"/>
      <c r="ONN445" s="103"/>
      <c r="ONO445" s="101"/>
      <c r="ONP445" s="102"/>
      <c r="ONQ445" s="99"/>
      <c r="ONR445" s="99"/>
      <c r="ONS445" s="99"/>
      <c r="ONT445" s="103"/>
      <c r="ONU445" s="101"/>
      <c r="ONV445" s="102"/>
      <c r="ONW445" s="99"/>
      <c r="ONX445" s="99"/>
      <c r="ONY445" s="99"/>
      <c r="ONZ445" s="103"/>
      <c r="OOA445" s="101"/>
      <c r="OOB445" s="102"/>
      <c r="OOC445" s="99"/>
      <c r="OOD445" s="99"/>
      <c r="OOE445" s="99"/>
      <c r="OOF445" s="103"/>
      <c r="OOG445" s="101"/>
      <c r="OOH445" s="102"/>
      <c r="OOI445" s="99"/>
      <c r="OOJ445" s="99"/>
      <c r="OOK445" s="99"/>
      <c r="OOL445" s="103"/>
      <c r="OOM445" s="101"/>
      <c r="OON445" s="102"/>
      <c r="OOO445" s="99"/>
      <c r="OOP445" s="99"/>
      <c r="OOQ445" s="99"/>
      <c r="OOR445" s="103"/>
      <c r="OOS445" s="101"/>
      <c r="OOT445" s="102"/>
      <c r="OOU445" s="99"/>
      <c r="OOV445" s="99"/>
      <c r="OOW445" s="99"/>
      <c r="OOX445" s="103"/>
      <c r="OOY445" s="101"/>
      <c r="OOZ445" s="102"/>
      <c r="OPA445" s="99"/>
      <c r="OPB445" s="99"/>
      <c r="OPC445" s="99"/>
      <c r="OPD445" s="103"/>
      <c r="OPE445" s="101"/>
      <c r="OPF445" s="102"/>
      <c r="OPG445" s="99"/>
      <c r="OPH445" s="99"/>
      <c r="OPI445" s="99"/>
      <c r="OPJ445" s="103"/>
      <c r="OPK445" s="101"/>
      <c r="OPL445" s="102"/>
      <c r="OPM445" s="99"/>
      <c r="OPN445" s="99"/>
      <c r="OPO445" s="99"/>
      <c r="OPP445" s="103"/>
      <c r="OPQ445" s="101"/>
      <c r="OPR445" s="102"/>
      <c r="OPS445" s="99"/>
      <c r="OPT445" s="99"/>
      <c r="OPU445" s="99"/>
      <c r="OPV445" s="103"/>
      <c r="OPW445" s="101"/>
      <c r="OPX445" s="102"/>
      <c r="OPY445" s="99"/>
      <c r="OPZ445" s="99"/>
      <c r="OQA445" s="99"/>
      <c r="OQB445" s="103"/>
      <c r="OQC445" s="101"/>
      <c r="OQD445" s="102"/>
      <c r="OQE445" s="99"/>
      <c r="OQF445" s="99"/>
      <c r="OQG445" s="99"/>
      <c r="OQH445" s="103"/>
      <c r="OQI445" s="101"/>
      <c r="OQJ445" s="102"/>
      <c r="OQK445" s="99"/>
      <c r="OQL445" s="99"/>
      <c r="OQM445" s="99"/>
      <c r="OQN445" s="103"/>
      <c r="OQO445" s="101"/>
      <c r="OQP445" s="102"/>
      <c r="OQQ445" s="99"/>
      <c r="OQR445" s="99"/>
      <c r="OQS445" s="99"/>
      <c r="OQT445" s="103"/>
      <c r="OQU445" s="101"/>
      <c r="OQV445" s="102"/>
      <c r="OQW445" s="99"/>
      <c r="OQX445" s="99"/>
      <c r="OQY445" s="99"/>
      <c r="OQZ445" s="103"/>
      <c r="ORA445" s="101"/>
      <c r="ORB445" s="102"/>
      <c r="ORC445" s="99"/>
      <c r="ORD445" s="99"/>
      <c r="ORE445" s="99"/>
      <c r="ORF445" s="103"/>
      <c r="ORG445" s="101"/>
      <c r="ORH445" s="102"/>
      <c r="ORI445" s="99"/>
      <c r="ORJ445" s="99"/>
      <c r="ORK445" s="99"/>
      <c r="ORL445" s="103"/>
      <c r="ORM445" s="101"/>
      <c r="ORN445" s="102"/>
      <c r="ORO445" s="99"/>
      <c r="ORP445" s="99"/>
      <c r="ORQ445" s="99"/>
      <c r="ORR445" s="103"/>
      <c r="ORS445" s="101"/>
      <c r="ORT445" s="102"/>
      <c r="ORU445" s="99"/>
      <c r="ORV445" s="99"/>
      <c r="ORW445" s="99"/>
      <c r="ORX445" s="103"/>
      <c r="ORY445" s="101"/>
      <c r="ORZ445" s="102"/>
      <c r="OSA445" s="99"/>
      <c r="OSB445" s="99"/>
      <c r="OSC445" s="99"/>
      <c r="OSD445" s="103"/>
      <c r="OSE445" s="101"/>
      <c r="OSF445" s="102"/>
      <c r="OSG445" s="99"/>
      <c r="OSH445" s="99"/>
      <c r="OSI445" s="99"/>
      <c r="OSJ445" s="103"/>
      <c r="OSK445" s="101"/>
      <c r="OSL445" s="102"/>
      <c r="OSM445" s="99"/>
      <c r="OSN445" s="99"/>
      <c r="OSO445" s="99"/>
      <c r="OSP445" s="103"/>
      <c r="OSQ445" s="101"/>
      <c r="OSR445" s="102"/>
      <c r="OSS445" s="99"/>
      <c r="OST445" s="99"/>
      <c r="OSU445" s="99"/>
      <c r="OSV445" s="103"/>
      <c r="OSW445" s="101"/>
      <c r="OSX445" s="102"/>
      <c r="OSY445" s="99"/>
      <c r="OSZ445" s="99"/>
      <c r="OTA445" s="99"/>
      <c r="OTB445" s="103"/>
      <c r="OTC445" s="101"/>
      <c r="OTD445" s="102"/>
      <c r="OTE445" s="99"/>
      <c r="OTF445" s="99"/>
      <c r="OTG445" s="99"/>
      <c r="OTH445" s="103"/>
      <c r="OTI445" s="101"/>
      <c r="OTJ445" s="102"/>
      <c r="OTK445" s="99"/>
      <c r="OTL445" s="99"/>
      <c r="OTM445" s="99"/>
      <c r="OTN445" s="103"/>
      <c r="OTO445" s="101"/>
      <c r="OTP445" s="102"/>
      <c r="OTQ445" s="99"/>
      <c r="OTR445" s="99"/>
      <c r="OTS445" s="99"/>
      <c r="OTT445" s="103"/>
      <c r="OTU445" s="101"/>
      <c r="OTV445" s="102"/>
      <c r="OTW445" s="99"/>
      <c r="OTX445" s="99"/>
      <c r="OTY445" s="99"/>
      <c r="OTZ445" s="103"/>
      <c r="OUA445" s="101"/>
      <c r="OUB445" s="102"/>
      <c r="OUC445" s="99"/>
      <c r="OUD445" s="99"/>
      <c r="OUE445" s="99"/>
      <c r="OUF445" s="103"/>
      <c r="OUG445" s="101"/>
      <c r="OUH445" s="102"/>
      <c r="OUI445" s="99"/>
      <c r="OUJ445" s="99"/>
      <c r="OUK445" s="99"/>
      <c r="OUL445" s="103"/>
      <c r="OUM445" s="101"/>
      <c r="OUN445" s="102"/>
      <c r="OUO445" s="99"/>
      <c r="OUP445" s="99"/>
      <c r="OUQ445" s="99"/>
      <c r="OUR445" s="103"/>
      <c r="OUS445" s="101"/>
      <c r="OUT445" s="102"/>
      <c r="OUU445" s="99"/>
      <c r="OUV445" s="99"/>
      <c r="OUW445" s="99"/>
      <c r="OUX445" s="103"/>
      <c r="OUY445" s="101"/>
      <c r="OUZ445" s="102"/>
      <c r="OVA445" s="99"/>
      <c r="OVB445" s="99"/>
      <c r="OVC445" s="99"/>
      <c r="OVD445" s="103"/>
      <c r="OVE445" s="101"/>
      <c r="OVF445" s="102"/>
      <c r="OVG445" s="99"/>
      <c r="OVH445" s="99"/>
      <c r="OVI445" s="99"/>
      <c r="OVJ445" s="103"/>
      <c r="OVK445" s="101"/>
      <c r="OVL445" s="102"/>
      <c r="OVM445" s="99"/>
      <c r="OVN445" s="99"/>
      <c r="OVO445" s="99"/>
      <c r="OVP445" s="103"/>
      <c r="OVQ445" s="101"/>
      <c r="OVR445" s="102"/>
      <c r="OVS445" s="99"/>
      <c r="OVT445" s="99"/>
      <c r="OVU445" s="99"/>
      <c r="OVV445" s="103"/>
      <c r="OVW445" s="101"/>
      <c r="OVX445" s="102"/>
      <c r="OVY445" s="99"/>
      <c r="OVZ445" s="99"/>
      <c r="OWA445" s="99"/>
      <c r="OWB445" s="103"/>
      <c r="OWC445" s="101"/>
      <c r="OWD445" s="102"/>
      <c r="OWE445" s="99"/>
      <c r="OWF445" s="99"/>
      <c r="OWG445" s="99"/>
      <c r="OWH445" s="103"/>
      <c r="OWI445" s="101"/>
      <c r="OWJ445" s="102"/>
      <c r="OWK445" s="99"/>
      <c r="OWL445" s="99"/>
      <c r="OWM445" s="99"/>
      <c r="OWN445" s="103"/>
      <c r="OWO445" s="101"/>
      <c r="OWP445" s="102"/>
      <c r="OWQ445" s="99"/>
      <c r="OWR445" s="99"/>
      <c r="OWS445" s="99"/>
      <c r="OWT445" s="103"/>
      <c r="OWU445" s="101"/>
      <c r="OWV445" s="102"/>
      <c r="OWW445" s="99"/>
      <c r="OWX445" s="99"/>
      <c r="OWY445" s="99"/>
      <c r="OWZ445" s="103"/>
      <c r="OXA445" s="101"/>
      <c r="OXB445" s="102"/>
      <c r="OXC445" s="99"/>
      <c r="OXD445" s="99"/>
      <c r="OXE445" s="99"/>
      <c r="OXF445" s="103"/>
      <c r="OXG445" s="101"/>
      <c r="OXH445" s="102"/>
      <c r="OXI445" s="99"/>
      <c r="OXJ445" s="99"/>
      <c r="OXK445" s="99"/>
      <c r="OXL445" s="103"/>
      <c r="OXM445" s="101"/>
      <c r="OXN445" s="102"/>
      <c r="OXO445" s="99"/>
      <c r="OXP445" s="99"/>
      <c r="OXQ445" s="99"/>
      <c r="OXR445" s="103"/>
      <c r="OXS445" s="101"/>
      <c r="OXT445" s="102"/>
      <c r="OXU445" s="99"/>
      <c r="OXV445" s="99"/>
      <c r="OXW445" s="99"/>
      <c r="OXX445" s="103"/>
      <c r="OXY445" s="101"/>
      <c r="OXZ445" s="102"/>
      <c r="OYA445" s="99"/>
      <c r="OYB445" s="99"/>
      <c r="OYC445" s="99"/>
      <c r="OYD445" s="103"/>
      <c r="OYE445" s="101"/>
      <c r="OYF445" s="102"/>
      <c r="OYG445" s="99"/>
      <c r="OYH445" s="99"/>
      <c r="OYI445" s="99"/>
      <c r="OYJ445" s="103"/>
      <c r="OYK445" s="101"/>
      <c r="OYL445" s="102"/>
      <c r="OYM445" s="99"/>
      <c r="OYN445" s="99"/>
      <c r="OYO445" s="99"/>
      <c r="OYP445" s="103"/>
      <c r="OYQ445" s="101"/>
      <c r="OYR445" s="102"/>
      <c r="OYS445" s="99"/>
      <c r="OYT445" s="99"/>
      <c r="OYU445" s="99"/>
      <c r="OYV445" s="103"/>
      <c r="OYW445" s="101"/>
      <c r="OYX445" s="102"/>
      <c r="OYY445" s="99"/>
      <c r="OYZ445" s="99"/>
      <c r="OZA445" s="99"/>
      <c r="OZB445" s="103"/>
      <c r="OZC445" s="101"/>
      <c r="OZD445" s="102"/>
      <c r="OZE445" s="99"/>
      <c r="OZF445" s="99"/>
      <c r="OZG445" s="99"/>
      <c r="OZH445" s="103"/>
      <c r="OZI445" s="101"/>
      <c r="OZJ445" s="102"/>
      <c r="OZK445" s="99"/>
      <c r="OZL445" s="99"/>
      <c r="OZM445" s="99"/>
      <c r="OZN445" s="103"/>
      <c r="OZO445" s="101"/>
      <c r="OZP445" s="102"/>
      <c r="OZQ445" s="99"/>
      <c r="OZR445" s="99"/>
      <c r="OZS445" s="99"/>
      <c r="OZT445" s="103"/>
      <c r="OZU445" s="101"/>
      <c r="OZV445" s="102"/>
      <c r="OZW445" s="99"/>
      <c r="OZX445" s="99"/>
      <c r="OZY445" s="99"/>
      <c r="OZZ445" s="103"/>
      <c r="PAA445" s="101"/>
      <c r="PAB445" s="102"/>
      <c r="PAC445" s="99"/>
      <c r="PAD445" s="99"/>
      <c r="PAE445" s="99"/>
      <c r="PAF445" s="103"/>
      <c r="PAG445" s="101"/>
      <c r="PAH445" s="102"/>
      <c r="PAI445" s="99"/>
      <c r="PAJ445" s="99"/>
      <c r="PAK445" s="99"/>
      <c r="PAL445" s="103"/>
      <c r="PAM445" s="101"/>
      <c r="PAN445" s="102"/>
      <c r="PAO445" s="99"/>
      <c r="PAP445" s="99"/>
      <c r="PAQ445" s="99"/>
      <c r="PAR445" s="103"/>
      <c r="PAS445" s="101"/>
      <c r="PAT445" s="102"/>
      <c r="PAU445" s="99"/>
      <c r="PAV445" s="99"/>
      <c r="PAW445" s="99"/>
      <c r="PAX445" s="103"/>
      <c r="PAY445" s="101"/>
      <c r="PAZ445" s="102"/>
      <c r="PBA445" s="99"/>
      <c r="PBB445" s="99"/>
      <c r="PBC445" s="99"/>
      <c r="PBD445" s="103"/>
      <c r="PBE445" s="101"/>
      <c r="PBF445" s="102"/>
      <c r="PBG445" s="99"/>
      <c r="PBH445" s="99"/>
      <c r="PBI445" s="99"/>
      <c r="PBJ445" s="103"/>
      <c r="PBK445" s="101"/>
      <c r="PBL445" s="102"/>
      <c r="PBM445" s="99"/>
      <c r="PBN445" s="99"/>
      <c r="PBO445" s="99"/>
      <c r="PBP445" s="103"/>
      <c r="PBQ445" s="101"/>
      <c r="PBR445" s="102"/>
      <c r="PBS445" s="99"/>
      <c r="PBT445" s="99"/>
      <c r="PBU445" s="99"/>
      <c r="PBV445" s="103"/>
      <c r="PBW445" s="101"/>
      <c r="PBX445" s="102"/>
      <c r="PBY445" s="99"/>
      <c r="PBZ445" s="99"/>
      <c r="PCA445" s="99"/>
      <c r="PCB445" s="103"/>
      <c r="PCC445" s="101"/>
      <c r="PCD445" s="102"/>
      <c r="PCE445" s="99"/>
      <c r="PCF445" s="99"/>
      <c r="PCG445" s="99"/>
      <c r="PCH445" s="103"/>
      <c r="PCI445" s="101"/>
      <c r="PCJ445" s="102"/>
      <c r="PCK445" s="99"/>
      <c r="PCL445" s="99"/>
      <c r="PCM445" s="99"/>
      <c r="PCN445" s="103"/>
      <c r="PCO445" s="101"/>
      <c r="PCP445" s="102"/>
      <c r="PCQ445" s="99"/>
      <c r="PCR445" s="99"/>
      <c r="PCS445" s="99"/>
      <c r="PCT445" s="103"/>
      <c r="PCU445" s="101"/>
      <c r="PCV445" s="102"/>
      <c r="PCW445" s="99"/>
      <c r="PCX445" s="99"/>
      <c r="PCY445" s="99"/>
      <c r="PCZ445" s="103"/>
      <c r="PDA445" s="101"/>
      <c r="PDB445" s="102"/>
      <c r="PDC445" s="99"/>
      <c r="PDD445" s="99"/>
      <c r="PDE445" s="99"/>
      <c r="PDF445" s="103"/>
      <c r="PDG445" s="101"/>
      <c r="PDH445" s="102"/>
      <c r="PDI445" s="99"/>
      <c r="PDJ445" s="99"/>
      <c r="PDK445" s="99"/>
      <c r="PDL445" s="103"/>
      <c r="PDM445" s="101"/>
      <c r="PDN445" s="102"/>
      <c r="PDO445" s="99"/>
      <c r="PDP445" s="99"/>
      <c r="PDQ445" s="99"/>
      <c r="PDR445" s="103"/>
      <c r="PDS445" s="101"/>
      <c r="PDT445" s="102"/>
      <c r="PDU445" s="99"/>
      <c r="PDV445" s="99"/>
      <c r="PDW445" s="99"/>
      <c r="PDX445" s="103"/>
      <c r="PDY445" s="101"/>
      <c r="PDZ445" s="102"/>
      <c r="PEA445" s="99"/>
      <c r="PEB445" s="99"/>
      <c r="PEC445" s="99"/>
      <c r="PED445" s="103"/>
      <c r="PEE445" s="101"/>
      <c r="PEF445" s="102"/>
      <c r="PEG445" s="99"/>
      <c r="PEH445" s="99"/>
      <c r="PEI445" s="99"/>
      <c r="PEJ445" s="103"/>
      <c r="PEK445" s="101"/>
      <c r="PEL445" s="102"/>
      <c r="PEM445" s="99"/>
      <c r="PEN445" s="99"/>
      <c r="PEO445" s="99"/>
      <c r="PEP445" s="103"/>
      <c r="PEQ445" s="101"/>
      <c r="PER445" s="102"/>
      <c r="PES445" s="99"/>
      <c r="PET445" s="99"/>
      <c r="PEU445" s="99"/>
      <c r="PEV445" s="103"/>
      <c r="PEW445" s="101"/>
      <c r="PEX445" s="102"/>
      <c r="PEY445" s="99"/>
      <c r="PEZ445" s="99"/>
      <c r="PFA445" s="99"/>
      <c r="PFB445" s="103"/>
      <c r="PFC445" s="101"/>
      <c r="PFD445" s="102"/>
      <c r="PFE445" s="99"/>
      <c r="PFF445" s="99"/>
      <c r="PFG445" s="99"/>
      <c r="PFH445" s="103"/>
      <c r="PFI445" s="101"/>
      <c r="PFJ445" s="102"/>
      <c r="PFK445" s="99"/>
      <c r="PFL445" s="99"/>
      <c r="PFM445" s="99"/>
      <c r="PFN445" s="103"/>
      <c r="PFO445" s="101"/>
      <c r="PFP445" s="102"/>
      <c r="PFQ445" s="99"/>
      <c r="PFR445" s="99"/>
      <c r="PFS445" s="99"/>
      <c r="PFT445" s="103"/>
      <c r="PFU445" s="101"/>
      <c r="PFV445" s="102"/>
      <c r="PFW445" s="99"/>
      <c r="PFX445" s="99"/>
      <c r="PFY445" s="99"/>
      <c r="PFZ445" s="103"/>
      <c r="PGA445" s="101"/>
      <c r="PGB445" s="102"/>
      <c r="PGC445" s="99"/>
      <c r="PGD445" s="99"/>
      <c r="PGE445" s="99"/>
      <c r="PGF445" s="103"/>
      <c r="PGG445" s="101"/>
      <c r="PGH445" s="102"/>
      <c r="PGI445" s="99"/>
      <c r="PGJ445" s="99"/>
      <c r="PGK445" s="99"/>
      <c r="PGL445" s="103"/>
      <c r="PGM445" s="101"/>
      <c r="PGN445" s="102"/>
      <c r="PGO445" s="99"/>
      <c r="PGP445" s="99"/>
      <c r="PGQ445" s="99"/>
      <c r="PGR445" s="103"/>
      <c r="PGS445" s="101"/>
      <c r="PGT445" s="102"/>
      <c r="PGU445" s="99"/>
      <c r="PGV445" s="99"/>
      <c r="PGW445" s="99"/>
      <c r="PGX445" s="103"/>
      <c r="PGY445" s="101"/>
      <c r="PGZ445" s="102"/>
      <c r="PHA445" s="99"/>
      <c r="PHB445" s="99"/>
      <c r="PHC445" s="99"/>
      <c r="PHD445" s="103"/>
      <c r="PHE445" s="101"/>
      <c r="PHF445" s="102"/>
      <c r="PHG445" s="99"/>
      <c r="PHH445" s="99"/>
      <c r="PHI445" s="99"/>
      <c r="PHJ445" s="103"/>
      <c r="PHK445" s="101"/>
      <c r="PHL445" s="102"/>
      <c r="PHM445" s="99"/>
      <c r="PHN445" s="99"/>
      <c r="PHO445" s="99"/>
      <c r="PHP445" s="103"/>
      <c r="PHQ445" s="101"/>
      <c r="PHR445" s="102"/>
      <c r="PHS445" s="99"/>
      <c r="PHT445" s="99"/>
      <c r="PHU445" s="99"/>
      <c r="PHV445" s="103"/>
      <c r="PHW445" s="101"/>
      <c r="PHX445" s="102"/>
      <c r="PHY445" s="99"/>
      <c r="PHZ445" s="99"/>
      <c r="PIA445" s="99"/>
      <c r="PIB445" s="103"/>
      <c r="PIC445" s="101"/>
      <c r="PID445" s="102"/>
      <c r="PIE445" s="99"/>
      <c r="PIF445" s="99"/>
      <c r="PIG445" s="99"/>
      <c r="PIH445" s="103"/>
      <c r="PII445" s="101"/>
      <c r="PIJ445" s="102"/>
      <c r="PIK445" s="99"/>
      <c r="PIL445" s="99"/>
      <c r="PIM445" s="99"/>
      <c r="PIN445" s="103"/>
      <c r="PIO445" s="101"/>
      <c r="PIP445" s="102"/>
      <c r="PIQ445" s="99"/>
      <c r="PIR445" s="99"/>
      <c r="PIS445" s="99"/>
      <c r="PIT445" s="103"/>
      <c r="PIU445" s="101"/>
      <c r="PIV445" s="102"/>
      <c r="PIW445" s="99"/>
      <c r="PIX445" s="99"/>
      <c r="PIY445" s="99"/>
      <c r="PIZ445" s="103"/>
      <c r="PJA445" s="101"/>
      <c r="PJB445" s="102"/>
      <c r="PJC445" s="99"/>
      <c r="PJD445" s="99"/>
      <c r="PJE445" s="99"/>
      <c r="PJF445" s="103"/>
      <c r="PJG445" s="101"/>
      <c r="PJH445" s="102"/>
      <c r="PJI445" s="99"/>
      <c r="PJJ445" s="99"/>
      <c r="PJK445" s="99"/>
      <c r="PJL445" s="103"/>
      <c r="PJM445" s="101"/>
      <c r="PJN445" s="102"/>
      <c r="PJO445" s="99"/>
      <c r="PJP445" s="99"/>
      <c r="PJQ445" s="99"/>
      <c r="PJR445" s="103"/>
      <c r="PJS445" s="101"/>
      <c r="PJT445" s="102"/>
      <c r="PJU445" s="99"/>
      <c r="PJV445" s="99"/>
      <c r="PJW445" s="99"/>
      <c r="PJX445" s="103"/>
      <c r="PJY445" s="101"/>
      <c r="PJZ445" s="102"/>
      <c r="PKA445" s="99"/>
      <c r="PKB445" s="99"/>
      <c r="PKC445" s="99"/>
      <c r="PKD445" s="103"/>
      <c r="PKE445" s="101"/>
      <c r="PKF445" s="102"/>
      <c r="PKG445" s="99"/>
      <c r="PKH445" s="99"/>
      <c r="PKI445" s="99"/>
      <c r="PKJ445" s="103"/>
      <c r="PKK445" s="101"/>
      <c r="PKL445" s="102"/>
      <c r="PKM445" s="99"/>
      <c r="PKN445" s="99"/>
      <c r="PKO445" s="99"/>
      <c r="PKP445" s="103"/>
      <c r="PKQ445" s="101"/>
      <c r="PKR445" s="102"/>
      <c r="PKS445" s="99"/>
      <c r="PKT445" s="99"/>
      <c r="PKU445" s="99"/>
      <c r="PKV445" s="103"/>
      <c r="PKW445" s="101"/>
      <c r="PKX445" s="102"/>
      <c r="PKY445" s="99"/>
      <c r="PKZ445" s="99"/>
      <c r="PLA445" s="99"/>
      <c r="PLB445" s="103"/>
      <c r="PLC445" s="101"/>
      <c r="PLD445" s="102"/>
      <c r="PLE445" s="99"/>
      <c r="PLF445" s="99"/>
      <c r="PLG445" s="99"/>
      <c r="PLH445" s="103"/>
      <c r="PLI445" s="101"/>
      <c r="PLJ445" s="102"/>
      <c r="PLK445" s="99"/>
      <c r="PLL445" s="99"/>
      <c r="PLM445" s="99"/>
      <c r="PLN445" s="103"/>
      <c r="PLO445" s="101"/>
      <c r="PLP445" s="102"/>
      <c r="PLQ445" s="99"/>
      <c r="PLR445" s="99"/>
      <c r="PLS445" s="99"/>
      <c r="PLT445" s="103"/>
      <c r="PLU445" s="101"/>
      <c r="PLV445" s="102"/>
      <c r="PLW445" s="99"/>
      <c r="PLX445" s="99"/>
      <c r="PLY445" s="99"/>
      <c r="PLZ445" s="103"/>
      <c r="PMA445" s="101"/>
      <c r="PMB445" s="102"/>
      <c r="PMC445" s="99"/>
      <c r="PMD445" s="99"/>
      <c r="PME445" s="99"/>
      <c r="PMF445" s="103"/>
      <c r="PMG445" s="101"/>
      <c r="PMH445" s="102"/>
      <c r="PMI445" s="99"/>
      <c r="PMJ445" s="99"/>
      <c r="PMK445" s="99"/>
      <c r="PML445" s="103"/>
      <c r="PMM445" s="101"/>
      <c r="PMN445" s="102"/>
      <c r="PMO445" s="99"/>
      <c r="PMP445" s="99"/>
      <c r="PMQ445" s="99"/>
      <c r="PMR445" s="103"/>
      <c r="PMS445" s="101"/>
      <c r="PMT445" s="102"/>
      <c r="PMU445" s="99"/>
      <c r="PMV445" s="99"/>
      <c r="PMW445" s="99"/>
      <c r="PMX445" s="103"/>
      <c r="PMY445" s="101"/>
      <c r="PMZ445" s="102"/>
      <c r="PNA445" s="99"/>
      <c r="PNB445" s="99"/>
      <c r="PNC445" s="99"/>
      <c r="PND445" s="103"/>
      <c r="PNE445" s="101"/>
      <c r="PNF445" s="102"/>
      <c r="PNG445" s="99"/>
      <c r="PNH445" s="99"/>
      <c r="PNI445" s="99"/>
      <c r="PNJ445" s="103"/>
      <c r="PNK445" s="101"/>
      <c r="PNL445" s="102"/>
      <c r="PNM445" s="99"/>
      <c r="PNN445" s="99"/>
      <c r="PNO445" s="99"/>
      <c r="PNP445" s="103"/>
      <c r="PNQ445" s="101"/>
      <c r="PNR445" s="102"/>
      <c r="PNS445" s="99"/>
      <c r="PNT445" s="99"/>
      <c r="PNU445" s="99"/>
      <c r="PNV445" s="103"/>
      <c r="PNW445" s="101"/>
      <c r="PNX445" s="102"/>
      <c r="PNY445" s="99"/>
      <c r="PNZ445" s="99"/>
      <c r="POA445" s="99"/>
      <c r="POB445" s="103"/>
      <c r="POC445" s="101"/>
      <c r="POD445" s="102"/>
      <c r="POE445" s="99"/>
      <c r="POF445" s="99"/>
      <c r="POG445" s="99"/>
      <c r="POH445" s="103"/>
      <c r="POI445" s="101"/>
      <c r="POJ445" s="102"/>
      <c r="POK445" s="99"/>
      <c r="POL445" s="99"/>
      <c r="POM445" s="99"/>
      <c r="PON445" s="103"/>
      <c r="POO445" s="101"/>
      <c r="POP445" s="102"/>
      <c r="POQ445" s="99"/>
      <c r="POR445" s="99"/>
      <c r="POS445" s="99"/>
      <c r="POT445" s="103"/>
      <c r="POU445" s="101"/>
      <c r="POV445" s="102"/>
      <c r="POW445" s="99"/>
      <c r="POX445" s="99"/>
      <c r="POY445" s="99"/>
      <c r="POZ445" s="103"/>
      <c r="PPA445" s="101"/>
      <c r="PPB445" s="102"/>
      <c r="PPC445" s="99"/>
      <c r="PPD445" s="99"/>
      <c r="PPE445" s="99"/>
      <c r="PPF445" s="103"/>
      <c r="PPG445" s="101"/>
      <c r="PPH445" s="102"/>
      <c r="PPI445" s="99"/>
      <c r="PPJ445" s="99"/>
      <c r="PPK445" s="99"/>
      <c r="PPL445" s="103"/>
      <c r="PPM445" s="101"/>
      <c r="PPN445" s="102"/>
      <c r="PPO445" s="99"/>
      <c r="PPP445" s="99"/>
      <c r="PPQ445" s="99"/>
      <c r="PPR445" s="103"/>
      <c r="PPS445" s="101"/>
      <c r="PPT445" s="102"/>
      <c r="PPU445" s="99"/>
      <c r="PPV445" s="99"/>
      <c r="PPW445" s="99"/>
      <c r="PPX445" s="103"/>
      <c r="PPY445" s="101"/>
      <c r="PPZ445" s="102"/>
      <c r="PQA445" s="99"/>
      <c r="PQB445" s="99"/>
      <c r="PQC445" s="99"/>
      <c r="PQD445" s="103"/>
      <c r="PQE445" s="101"/>
      <c r="PQF445" s="102"/>
      <c r="PQG445" s="99"/>
      <c r="PQH445" s="99"/>
      <c r="PQI445" s="99"/>
      <c r="PQJ445" s="103"/>
      <c r="PQK445" s="101"/>
      <c r="PQL445" s="102"/>
      <c r="PQM445" s="99"/>
      <c r="PQN445" s="99"/>
      <c r="PQO445" s="99"/>
      <c r="PQP445" s="103"/>
      <c r="PQQ445" s="101"/>
      <c r="PQR445" s="102"/>
      <c r="PQS445" s="99"/>
      <c r="PQT445" s="99"/>
      <c r="PQU445" s="99"/>
      <c r="PQV445" s="103"/>
      <c r="PQW445" s="101"/>
      <c r="PQX445" s="102"/>
      <c r="PQY445" s="99"/>
      <c r="PQZ445" s="99"/>
      <c r="PRA445" s="99"/>
      <c r="PRB445" s="103"/>
      <c r="PRC445" s="101"/>
      <c r="PRD445" s="102"/>
      <c r="PRE445" s="99"/>
      <c r="PRF445" s="99"/>
      <c r="PRG445" s="99"/>
      <c r="PRH445" s="103"/>
      <c r="PRI445" s="101"/>
      <c r="PRJ445" s="102"/>
      <c r="PRK445" s="99"/>
      <c r="PRL445" s="99"/>
      <c r="PRM445" s="99"/>
      <c r="PRN445" s="103"/>
      <c r="PRO445" s="101"/>
      <c r="PRP445" s="102"/>
      <c r="PRQ445" s="99"/>
      <c r="PRR445" s="99"/>
      <c r="PRS445" s="99"/>
      <c r="PRT445" s="103"/>
      <c r="PRU445" s="101"/>
      <c r="PRV445" s="102"/>
      <c r="PRW445" s="99"/>
      <c r="PRX445" s="99"/>
      <c r="PRY445" s="99"/>
      <c r="PRZ445" s="103"/>
      <c r="PSA445" s="101"/>
      <c r="PSB445" s="102"/>
      <c r="PSC445" s="99"/>
      <c r="PSD445" s="99"/>
      <c r="PSE445" s="99"/>
      <c r="PSF445" s="103"/>
      <c r="PSG445" s="101"/>
      <c r="PSH445" s="102"/>
      <c r="PSI445" s="99"/>
      <c r="PSJ445" s="99"/>
      <c r="PSK445" s="99"/>
      <c r="PSL445" s="103"/>
      <c r="PSM445" s="101"/>
      <c r="PSN445" s="102"/>
      <c r="PSO445" s="99"/>
      <c r="PSP445" s="99"/>
      <c r="PSQ445" s="99"/>
      <c r="PSR445" s="103"/>
      <c r="PSS445" s="101"/>
      <c r="PST445" s="102"/>
      <c r="PSU445" s="99"/>
      <c r="PSV445" s="99"/>
      <c r="PSW445" s="99"/>
      <c r="PSX445" s="103"/>
      <c r="PSY445" s="101"/>
      <c r="PSZ445" s="102"/>
      <c r="PTA445" s="99"/>
      <c r="PTB445" s="99"/>
      <c r="PTC445" s="99"/>
      <c r="PTD445" s="103"/>
      <c r="PTE445" s="101"/>
      <c r="PTF445" s="102"/>
      <c r="PTG445" s="99"/>
      <c r="PTH445" s="99"/>
      <c r="PTI445" s="99"/>
      <c r="PTJ445" s="103"/>
      <c r="PTK445" s="101"/>
      <c r="PTL445" s="102"/>
      <c r="PTM445" s="99"/>
      <c r="PTN445" s="99"/>
      <c r="PTO445" s="99"/>
      <c r="PTP445" s="103"/>
      <c r="PTQ445" s="101"/>
      <c r="PTR445" s="102"/>
      <c r="PTS445" s="99"/>
      <c r="PTT445" s="99"/>
      <c r="PTU445" s="99"/>
      <c r="PTV445" s="103"/>
      <c r="PTW445" s="101"/>
      <c r="PTX445" s="102"/>
      <c r="PTY445" s="99"/>
      <c r="PTZ445" s="99"/>
      <c r="PUA445" s="99"/>
      <c r="PUB445" s="103"/>
      <c r="PUC445" s="101"/>
      <c r="PUD445" s="102"/>
      <c r="PUE445" s="99"/>
      <c r="PUF445" s="99"/>
      <c r="PUG445" s="99"/>
      <c r="PUH445" s="103"/>
      <c r="PUI445" s="101"/>
      <c r="PUJ445" s="102"/>
      <c r="PUK445" s="99"/>
      <c r="PUL445" s="99"/>
      <c r="PUM445" s="99"/>
      <c r="PUN445" s="103"/>
      <c r="PUO445" s="101"/>
      <c r="PUP445" s="102"/>
      <c r="PUQ445" s="99"/>
      <c r="PUR445" s="99"/>
      <c r="PUS445" s="99"/>
      <c r="PUT445" s="103"/>
      <c r="PUU445" s="101"/>
      <c r="PUV445" s="102"/>
      <c r="PUW445" s="99"/>
      <c r="PUX445" s="99"/>
      <c r="PUY445" s="99"/>
      <c r="PUZ445" s="103"/>
      <c r="PVA445" s="101"/>
      <c r="PVB445" s="102"/>
      <c r="PVC445" s="99"/>
      <c r="PVD445" s="99"/>
      <c r="PVE445" s="99"/>
      <c r="PVF445" s="103"/>
      <c r="PVG445" s="101"/>
      <c r="PVH445" s="102"/>
      <c r="PVI445" s="99"/>
      <c r="PVJ445" s="99"/>
      <c r="PVK445" s="99"/>
      <c r="PVL445" s="103"/>
      <c r="PVM445" s="101"/>
      <c r="PVN445" s="102"/>
      <c r="PVO445" s="99"/>
      <c r="PVP445" s="99"/>
      <c r="PVQ445" s="99"/>
      <c r="PVR445" s="103"/>
      <c r="PVS445" s="101"/>
      <c r="PVT445" s="102"/>
      <c r="PVU445" s="99"/>
      <c r="PVV445" s="99"/>
      <c r="PVW445" s="99"/>
      <c r="PVX445" s="103"/>
      <c r="PVY445" s="101"/>
      <c r="PVZ445" s="102"/>
      <c r="PWA445" s="99"/>
      <c r="PWB445" s="99"/>
      <c r="PWC445" s="99"/>
      <c r="PWD445" s="103"/>
      <c r="PWE445" s="101"/>
      <c r="PWF445" s="102"/>
      <c r="PWG445" s="99"/>
      <c r="PWH445" s="99"/>
      <c r="PWI445" s="99"/>
      <c r="PWJ445" s="103"/>
      <c r="PWK445" s="101"/>
      <c r="PWL445" s="102"/>
      <c r="PWM445" s="99"/>
      <c r="PWN445" s="99"/>
      <c r="PWO445" s="99"/>
      <c r="PWP445" s="103"/>
      <c r="PWQ445" s="101"/>
      <c r="PWR445" s="102"/>
      <c r="PWS445" s="99"/>
      <c r="PWT445" s="99"/>
      <c r="PWU445" s="99"/>
      <c r="PWV445" s="103"/>
      <c r="PWW445" s="101"/>
      <c r="PWX445" s="102"/>
      <c r="PWY445" s="99"/>
      <c r="PWZ445" s="99"/>
      <c r="PXA445" s="99"/>
      <c r="PXB445" s="103"/>
      <c r="PXC445" s="101"/>
      <c r="PXD445" s="102"/>
      <c r="PXE445" s="99"/>
      <c r="PXF445" s="99"/>
      <c r="PXG445" s="99"/>
      <c r="PXH445" s="103"/>
      <c r="PXI445" s="101"/>
      <c r="PXJ445" s="102"/>
      <c r="PXK445" s="99"/>
      <c r="PXL445" s="99"/>
      <c r="PXM445" s="99"/>
      <c r="PXN445" s="103"/>
      <c r="PXO445" s="101"/>
      <c r="PXP445" s="102"/>
      <c r="PXQ445" s="99"/>
      <c r="PXR445" s="99"/>
      <c r="PXS445" s="99"/>
      <c r="PXT445" s="103"/>
      <c r="PXU445" s="101"/>
      <c r="PXV445" s="102"/>
      <c r="PXW445" s="99"/>
      <c r="PXX445" s="99"/>
      <c r="PXY445" s="99"/>
      <c r="PXZ445" s="103"/>
      <c r="PYA445" s="101"/>
      <c r="PYB445" s="102"/>
      <c r="PYC445" s="99"/>
      <c r="PYD445" s="99"/>
      <c r="PYE445" s="99"/>
      <c r="PYF445" s="103"/>
      <c r="PYG445" s="101"/>
      <c r="PYH445" s="102"/>
      <c r="PYI445" s="99"/>
      <c r="PYJ445" s="99"/>
      <c r="PYK445" s="99"/>
      <c r="PYL445" s="103"/>
      <c r="PYM445" s="101"/>
      <c r="PYN445" s="102"/>
      <c r="PYO445" s="99"/>
      <c r="PYP445" s="99"/>
      <c r="PYQ445" s="99"/>
      <c r="PYR445" s="103"/>
      <c r="PYS445" s="101"/>
      <c r="PYT445" s="102"/>
      <c r="PYU445" s="99"/>
      <c r="PYV445" s="99"/>
      <c r="PYW445" s="99"/>
      <c r="PYX445" s="103"/>
      <c r="PYY445" s="101"/>
      <c r="PYZ445" s="102"/>
      <c r="PZA445" s="99"/>
      <c r="PZB445" s="99"/>
      <c r="PZC445" s="99"/>
      <c r="PZD445" s="103"/>
      <c r="PZE445" s="101"/>
      <c r="PZF445" s="102"/>
      <c r="PZG445" s="99"/>
      <c r="PZH445" s="99"/>
      <c r="PZI445" s="99"/>
      <c r="PZJ445" s="103"/>
      <c r="PZK445" s="101"/>
      <c r="PZL445" s="102"/>
      <c r="PZM445" s="99"/>
      <c r="PZN445" s="99"/>
      <c r="PZO445" s="99"/>
      <c r="PZP445" s="103"/>
      <c r="PZQ445" s="101"/>
      <c r="PZR445" s="102"/>
      <c r="PZS445" s="99"/>
      <c r="PZT445" s="99"/>
      <c r="PZU445" s="99"/>
      <c r="PZV445" s="103"/>
      <c r="PZW445" s="101"/>
      <c r="PZX445" s="102"/>
      <c r="PZY445" s="99"/>
      <c r="PZZ445" s="99"/>
      <c r="QAA445" s="99"/>
      <c r="QAB445" s="103"/>
      <c r="QAC445" s="101"/>
      <c r="QAD445" s="102"/>
      <c r="QAE445" s="99"/>
      <c r="QAF445" s="99"/>
      <c r="QAG445" s="99"/>
      <c r="QAH445" s="103"/>
      <c r="QAI445" s="101"/>
      <c r="QAJ445" s="102"/>
      <c r="QAK445" s="99"/>
      <c r="QAL445" s="99"/>
      <c r="QAM445" s="99"/>
      <c r="QAN445" s="103"/>
      <c r="QAO445" s="101"/>
      <c r="QAP445" s="102"/>
      <c r="QAQ445" s="99"/>
      <c r="QAR445" s="99"/>
      <c r="QAS445" s="99"/>
      <c r="QAT445" s="103"/>
      <c r="QAU445" s="101"/>
      <c r="QAV445" s="102"/>
      <c r="QAW445" s="99"/>
      <c r="QAX445" s="99"/>
      <c r="QAY445" s="99"/>
      <c r="QAZ445" s="103"/>
      <c r="QBA445" s="101"/>
      <c r="QBB445" s="102"/>
      <c r="QBC445" s="99"/>
      <c r="QBD445" s="99"/>
      <c r="QBE445" s="99"/>
      <c r="QBF445" s="103"/>
      <c r="QBG445" s="101"/>
      <c r="QBH445" s="102"/>
      <c r="QBI445" s="99"/>
      <c r="QBJ445" s="99"/>
      <c r="QBK445" s="99"/>
      <c r="QBL445" s="103"/>
      <c r="QBM445" s="101"/>
      <c r="QBN445" s="102"/>
      <c r="QBO445" s="99"/>
      <c r="QBP445" s="99"/>
      <c r="QBQ445" s="99"/>
      <c r="QBR445" s="103"/>
      <c r="QBS445" s="101"/>
      <c r="QBT445" s="102"/>
      <c r="QBU445" s="99"/>
      <c r="QBV445" s="99"/>
      <c r="QBW445" s="99"/>
      <c r="QBX445" s="103"/>
      <c r="QBY445" s="101"/>
      <c r="QBZ445" s="102"/>
      <c r="QCA445" s="99"/>
      <c r="QCB445" s="99"/>
      <c r="QCC445" s="99"/>
      <c r="QCD445" s="103"/>
      <c r="QCE445" s="101"/>
      <c r="QCF445" s="102"/>
      <c r="QCG445" s="99"/>
      <c r="QCH445" s="99"/>
      <c r="QCI445" s="99"/>
      <c r="QCJ445" s="103"/>
      <c r="QCK445" s="101"/>
      <c r="QCL445" s="102"/>
      <c r="QCM445" s="99"/>
      <c r="QCN445" s="99"/>
      <c r="QCO445" s="99"/>
      <c r="QCP445" s="103"/>
      <c r="QCQ445" s="101"/>
      <c r="QCR445" s="102"/>
      <c r="QCS445" s="99"/>
      <c r="QCT445" s="99"/>
      <c r="QCU445" s="99"/>
      <c r="QCV445" s="103"/>
      <c r="QCW445" s="101"/>
      <c r="QCX445" s="102"/>
      <c r="QCY445" s="99"/>
      <c r="QCZ445" s="99"/>
      <c r="QDA445" s="99"/>
      <c r="QDB445" s="103"/>
      <c r="QDC445" s="101"/>
      <c r="QDD445" s="102"/>
      <c r="QDE445" s="99"/>
      <c r="QDF445" s="99"/>
      <c r="QDG445" s="99"/>
      <c r="QDH445" s="103"/>
      <c r="QDI445" s="101"/>
      <c r="QDJ445" s="102"/>
      <c r="QDK445" s="99"/>
      <c r="QDL445" s="99"/>
      <c r="QDM445" s="99"/>
      <c r="QDN445" s="103"/>
      <c r="QDO445" s="101"/>
      <c r="QDP445" s="102"/>
      <c r="QDQ445" s="99"/>
      <c r="QDR445" s="99"/>
      <c r="QDS445" s="99"/>
      <c r="QDT445" s="103"/>
      <c r="QDU445" s="101"/>
      <c r="QDV445" s="102"/>
      <c r="QDW445" s="99"/>
      <c r="QDX445" s="99"/>
      <c r="QDY445" s="99"/>
      <c r="QDZ445" s="103"/>
      <c r="QEA445" s="101"/>
      <c r="QEB445" s="102"/>
      <c r="QEC445" s="99"/>
      <c r="QED445" s="99"/>
      <c r="QEE445" s="99"/>
      <c r="QEF445" s="103"/>
      <c r="QEG445" s="101"/>
      <c r="QEH445" s="102"/>
      <c r="QEI445" s="99"/>
      <c r="QEJ445" s="99"/>
      <c r="QEK445" s="99"/>
      <c r="QEL445" s="103"/>
      <c r="QEM445" s="101"/>
      <c r="QEN445" s="102"/>
      <c r="QEO445" s="99"/>
      <c r="QEP445" s="99"/>
      <c r="QEQ445" s="99"/>
      <c r="QER445" s="103"/>
      <c r="QES445" s="101"/>
      <c r="QET445" s="102"/>
      <c r="QEU445" s="99"/>
      <c r="QEV445" s="99"/>
      <c r="QEW445" s="99"/>
      <c r="QEX445" s="103"/>
      <c r="QEY445" s="101"/>
      <c r="QEZ445" s="102"/>
      <c r="QFA445" s="99"/>
      <c r="QFB445" s="99"/>
      <c r="QFC445" s="99"/>
      <c r="QFD445" s="103"/>
      <c r="QFE445" s="101"/>
      <c r="QFF445" s="102"/>
      <c r="QFG445" s="99"/>
      <c r="QFH445" s="99"/>
      <c r="QFI445" s="99"/>
      <c r="QFJ445" s="103"/>
      <c r="QFK445" s="101"/>
      <c r="QFL445" s="102"/>
      <c r="QFM445" s="99"/>
      <c r="QFN445" s="99"/>
      <c r="QFO445" s="99"/>
      <c r="QFP445" s="103"/>
      <c r="QFQ445" s="101"/>
      <c r="QFR445" s="102"/>
      <c r="QFS445" s="99"/>
      <c r="QFT445" s="99"/>
      <c r="QFU445" s="99"/>
      <c r="QFV445" s="103"/>
      <c r="QFW445" s="101"/>
      <c r="QFX445" s="102"/>
      <c r="QFY445" s="99"/>
      <c r="QFZ445" s="99"/>
      <c r="QGA445" s="99"/>
      <c r="QGB445" s="103"/>
      <c r="QGC445" s="101"/>
      <c r="QGD445" s="102"/>
      <c r="QGE445" s="99"/>
      <c r="QGF445" s="99"/>
      <c r="QGG445" s="99"/>
      <c r="QGH445" s="103"/>
      <c r="QGI445" s="101"/>
      <c r="QGJ445" s="102"/>
      <c r="QGK445" s="99"/>
      <c r="QGL445" s="99"/>
      <c r="QGM445" s="99"/>
      <c r="QGN445" s="103"/>
      <c r="QGO445" s="101"/>
      <c r="QGP445" s="102"/>
      <c r="QGQ445" s="99"/>
      <c r="QGR445" s="99"/>
      <c r="QGS445" s="99"/>
      <c r="QGT445" s="103"/>
      <c r="QGU445" s="101"/>
      <c r="QGV445" s="102"/>
      <c r="QGW445" s="99"/>
      <c r="QGX445" s="99"/>
      <c r="QGY445" s="99"/>
      <c r="QGZ445" s="103"/>
      <c r="QHA445" s="101"/>
      <c r="QHB445" s="102"/>
      <c r="QHC445" s="99"/>
      <c r="QHD445" s="99"/>
      <c r="QHE445" s="99"/>
      <c r="QHF445" s="103"/>
      <c r="QHG445" s="101"/>
      <c r="QHH445" s="102"/>
      <c r="QHI445" s="99"/>
      <c r="QHJ445" s="99"/>
      <c r="QHK445" s="99"/>
      <c r="QHL445" s="103"/>
      <c r="QHM445" s="101"/>
      <c r="QHN445" s="102"/>
      <c r="QHO445" s="99"/>
      <c r="QHP445" s="99"/>
      <c r="QHQ445" s="99"/>
      <c r="QHR445" s="103"/>
      <c r="QHS445" s="101"/>
      <c r="QHT445" s="102"/>
      <c r="QHU445" s="99"/>
      <c r="QHV445" s="99"/>
      <c r="QHW445" s="99"/>
      <c r="QHX445" s="103"/>
      <c r="QHY445" s="101"/>
      <c r="QHZ445" s="102"/>
      <c r="QIA445" s="99"/>
      <c r="QIB445" s="99"/>
      <c r="QIC445" s="99"/>
      <c r="QID445" s="103"/>
      <c r="QIE445" s="101"/>
      <c r="QIF445" s="102"/>
      <c r="QIG445" s="99"/>
      <c r="QIH445" s="99"/>
      <c r="QII445" s="99"/>
      <c r="QIJ445" s="103"/>
      <c r="QIK445" s="101"/>
      <c r="QIL445" s="102"/>
      <c r="QIM445" s="99"/>
      <c r="QIN445" s="99"/>
      <c r="QIO445" s="99"/>
      <c r="QIP445" s="103"/>
      <c r="QIQ445" s="101"/>
      <c r="QIR445" s="102"/>
      <c r="QIS445" s="99"/>
      <c r="QIT445" s="99"/>
      <c r="QIU445" s="99"/>
      <c r="QIV445" s="103"/>
      <c r="QIW445" s="101"/>
      <c r="QIX445" s="102"/>
      <c r="QIY445" s="99"/>
      <c r="QIZ445" s="99"/>
      <c r="QJA445" s="99"/>
      <c r="QJB445" s="103"/>
      <c r="QJC445" s="101"/>
      <c r="QJD445" s="102"/>
      <c r="QJE445" s="99"/>
      <c r="QJF445" s="99"/>
      <c r="QJG445" s="99"/>
      <c r="QJH445" s="103"/>
      <c r="QJI445" s="101"/>
      <c r="QJJ445" s="102"/>
      <c r="QJK445" s="99"/>
      <c r="QJL445" s="99"/>
      <c r="QJM445" s="99"/>
      <c r="QJN445" s="103"/>
      <c r="QJO445" s="101"/>
      <c r="QJP445" s="102"/>
      <c r="QJQ445" s="99"/>
      <c r="QJR445" s="99"/>
      <c r="QJS445" s="99"/>
      <c r="QJT445" s="103"/>
      <c r="QJU445" s="101"/>
      <c r="QJV445" s="102"/>
      <c r="QJW445" s="99"/>
      <c r="QJX445" s="99"/>
      <c r="QJY445" s="99"/>
      <c r="QJZ445" s="103"/>
      <c r="QKA445" s="101"/>
      <c r="QKB445" s="102"/>
      <c r="QKC445" s="99"/>
      <c r="QKD445" s="99"/>
      <c r="QKE445" s="99"/>
      <c r="QKF445" s="103"/>
      <c r="QKG445" s="101"/>
      <c r="QKH445" s="102"/>
      <c r="QKI445" s="99"/>
      <c r="QKJ445" s="99"/>
      <c r="QKK445" s="99"/>
      <c r="QKL445" s="103"/>
      <c r="QKM445" s="101"/>
      <c r="QKN445" s="102"/>
      <c r="QKO445" s="99"/>
      <c r="QKP445" s="99"/>
      <c r="QKQ445" s="99"/>
      <c r="QKR445" s="103"/>
      <c r="QKS445" s="101"/>
      <c r="QKT445" s="102"/>
      <c r="QKU445" s="99"/>
      <c r="QKV445" s="99"/>
      <c r="QKW445" s="99"/>
      <c r="QKX445" s="103"/>
      <c r="QKY445" s="101"/>
      <c r="QKZ445" s="102"/>
      <c r="QLA445" s="99"/>
      <c r="QLB445" s="99"/>
      <c r="QLC445" s="99"/>
      <c r="QLD445" s="103"/>
      <c r="QLE445" s="101"/>
      <c r="QLF445" s="102"/>
      <c r="QLG445" s="99"/>
      <c r="QLH445" s="99"/>
      <c r="QLI445" s="99"/>
      <c r="QLJ445" s="103"/>
      <c r="QLK445" s="101"/>
      <c r="QLL445" s="102"/>
      <c r="QLM445" s="99"/>
      <c r="QLN445" s="99"/>
      <c r="QLO445" s="99"/>
      <c r="QLP445" s="103"/>
      <c r="QLQ445" s="101"/>
      <c r="QLR445" s="102"/>
      <c r="QLS445" s="99"/>
      <c r="QLT445" s="99"/>
      <c r="QLU445" s="99"/>
      <c r="QLV445" s="103"/>
      <c r="QLW445" s="101"/>
      <c r="QLX445" s="102"/>
      <c r="QLY445" s="99"/>
      <c r="QLZ445" s="99"/>
      <c r="QMA445" s="99"/>
      <c r="QMB445" s="103"/>
      <c r="QMC445" s="101"/>
      <c r="QMD445" s="102"/>
      <c r="QME445" s="99"/>
      <c r="QMF445" s="99"/>
      <c r="QMG445" s="99"/>
      <c r="QMH445" s="103"/>
      <c r="QMI445" s="101"/>
      <c r="QMJ445" s="102"/>
      <c r="QMK445" s="99"/>
      <c r="QML445" s="99"/>
      <c r="QMM445" s="99"/>
      <c r="QMN445" s="103"/>
      <c r="QMO445" s="101"/>
      <c r="QMP445" s="102"/>
      <c r="QMQ445" s="99"/>
      <c r="QMR445" s="99"/>
      <c r="QMS445" s="99"/>
      <c r="QMT445" s="103"/>
      <c r="QMU445" s="101"/>
      <c r="QMV445" s="102"/>
      <c r="QMW445" s="99"/>
      <c r="QMX445" s="99"/>
      <c r="QMY445" s="99"/>
      <c r="QMZ445" s="103"/>
      <c r="QNA445" s="101"/>
      <c r="QNB445" s="102"/>
      <c r="QNC445" s="99"/>
      <c r="QND445" s="99"/>
      <c r="QNE445" s="99"/>
      <c r="QNF445" s="103"/>
      <c r="QNG445" s="101"/>
      <c r="QNH445" s="102"/>
      <c r="QNI445" s="99"/>
      <c r="QNJ445" s="99"/>
      <c r="QNK445" s="99"/>
      <c r="QNL445" s="103"/>
      <c r="QNM445" s="101"/>
      <c r="QNN445" s="102"/>
      <c r="QNO445" s="99"/>
      <c r="QNP445" s="99"/>
      <c r="QNQ445" s="99"/>
      <c r="QNR445" s="103"/>
      <c r="QNS445" s="101"/>
      <c r="QNT445" s="102"/>
      <c r="QNU445" s="99"/>
      <c r="QNV445" s="99"/>
      <c r="QNW445" s="99"/>
      <c r="QNX445" s="103"/>
      <c r="QNY445" s="101"/>
      <c r="QNZ445" s="102"/>
      <c r="QOA445" s="99"/>
      <c r="QOB445" s="99"/>
      <c r="QOC445" s="99"/>
      <c r="QOD445" s="103"/>
      <c r="QOE445" s="101"/>
      <c r="QOF445" s="102"/>
      <c r="QOG445" s="99"/>
      <c r="QOH445" s="99"/>
      <c r="QOI445" s="99"/>
      <c r="QOJ445" s="103"/>
      <c r="QOK445" s="101"/>
      <c r="QOL445" s="102"/>
      <c r="QOM445" s="99"/>
      <c r="QON445" s="99"/>
      <c r="QOO445" s="99"/>
      <c r="QOP445" s="103"/>
      <c r="QOQ445" s="101"/>
      <c r="QOR445" s="102"/>
      <c r="QOS445" s="99"/>
      <c r="QOT445" s="99"/>
      <c r="QOU445" s="99"/>
      <c r="QOV445" s="103"/>
      <c r="QOW445" s="101"/>
      <c r="QOX445" s="102"/>
      <c r="QOY445" s="99"/>
      <c r="QOZ445" s="99"/>
      <c r="QPA445" s="99"/>
      <c r="QPB445" s="103"/>
      <c r="QPC445" s="101"/>
      <c r="QPD445" s="102"/>
      <c r="QPE445" s="99"/>
      <c r="QPF445" s="99"/>
      <c r="QPG445" s="99"/>
      <c r="QPH445" s="103"/>
      <c r="QPI445" s="101"/>
      <c r="QPJ445" s="102"/>
      <c r="QPK445" s="99"/>
      <c r="QPL445" s="99"/>
      <c r="QPM445" s="99"/>
      <c r="QPN445" s="103"/>
      <c r="QPO445" s="101"/>
      <c r="QPP445" s="102"/>
      <c r="QPQ445" s="99"/>
      <c r="QPR445" s="99"/>
      <c r="QPS445" s="99"/>
      <c r="QPT445" s="103"/>
      <c r="QPU445" s="101"/>
      <c r="QPV445" s="102"/>
      <c r="QPW445" s="99"/>
      <c r="QPX445" s="99"/>
      <c r="QPY445" s="99"/>
      <c r="QPZ445" s="103"/>
      <c r="QQA445" s="101"/>
      <c r="QQB445" s="102"/>
      <c r="QQC445" s="99"/>
      <c r="QQD445" s="99"/>
      <c r="QQE445" s="99"/>
      <c r="QQF445" s="103"/>
      <c r="QQG445" s="101"/>
      <c r="QQH445" s="102"/>
      <c r="QQI445" s="99"/>
      <c r="QQJ445" s="99"/>
      <c r="QQK445" s="99"/>
      <c r="QQL445" s="103"/>
      <c r="QQM445" s="101"/>
      <c r="QQN445" s="102"/>
      <c r="QQO445" s="99"/>
      <c r="QQP445" s="99"/>
      <c r="QQQ445" s="99"/>
      <c r="QQR445" s="103"/>
      <c r="QQS445" s="101"/>
      <c r="QQT445" s="102"/>
      <c r="QQU445" s="99"/>
      <c r="QQV445" s="99"/>
      <c r="QQW445" s="99"/>
      <c r="QQX445" s="103"/>
      <c r="QQY445" s="101"/>
      <c r="QQZ445" s="102"/>
      <c r="QRA445" s="99"/>
      <c r="QRB445" s="99"/>
      <c r="QRC445" s="99"/>
      <c r="QRD445" s="103"/>
      <c r="QRE445" s="101"/>
      <c r="QRF445" s="102"/>
      <c r="QRG445" s="99"/>
      <c r="QRH445" s="99"/>
      <c r="QRI445" s="99"/>
      <c r="QRJ445" s="103"/>
      <c r="QRK445" s="101"/>
      <c r="QRL445" s="102"/>
      <c r="QRM445" s="99"/>
      <c r="QRN445" s="99"/>
      <c r="QRO445" s="99"/>
      <c r="QRP445" s="103"/>
      <c r="QRQ445" s="101"/>
      <c r="QRR445" s="102"/>
      <c r="QRS445" s="99"/>
      <c r="QRT445" s="99"/>
      <c r="QRU445" s="99"/>
      <c r="QRV445" s="103"/>
      <c r="QRW445" s="101"/>
      <c r="QRX445" s="102"/>
      <c r="QRY445" s="99"/>
      <c r="QRZ445" s="99"/>
      <c r="QSA445" s="99"/>
      <c r="QSB445" s="103"/>
      <c r="QSC445" s="101"/>
      <c r="QSD445" s="102"/>
      <c r="QSE445" s="99"/>
      <c r="QSF445" s="99"/>
      <c r="QSG445" s="99"/>
      <c r="QSH445" s="103"/>
      <c r="QSI445" s="101"/>
      <c r="QSJ445" s="102"/>
      <c r="QSK445" s="99"/>
      <c r="QSL445" s="99"/>
      <c r="QSM445" s="99"/>
      <c r="QSN445" s="103"/>
      <c r="QSO445" s="101"/>
      <c r="QSP445" s="102"/>
      <c r="QSQ445" s="99"/>
      <c r="QSR445" s="99"/>
      <c r="QSS445" s="99"/>
      <c r="QST445" s="103"/>
      <c r="QSU445" s="101"/>
      <c r="QSV445" s="102"/>
      <c r="QSW445" s="99"/>
      <c r="QSX445" s="99"/>
      <c r="QSY445" s="99"/>
      <c r="QSZ445" s="103"/>
      <c r="QTA445" s="101"/>
      <c r="QTB445" s="102"/>
      <c r="QTC445" s="99"/>
      <c r="QTD445" s="99"/>
      <c r="QTE445" s="99"/>
      <c r="QTF445" s="103"/>
      <c r="QTG445" s="101"/>
      <c r="QTH445" s="102"/>
      <c r="QTI445" s="99"/>
      <c r="QTJ445" s="99"/>
      <c r="QTK445" s="99"/>
      <c r="QTL445" s="103"/>
      <c r="QTM445" s="101"/>
      <c r="QTN445" s="102"/>
      <c r="QTO445" s="99"/>
      <c r="QTP445" s="99"/>
      <c r="QTQ445" s="99"/>
      <c r="QTR445" s="103"/>
      <c r="QTS445" s="101"/>
      <c r="QTT445" s="102"/>
      <c r="QTU445" s="99"/>
      <c r="QTV445" s="99"/>
      <c r="QTW445" s="99"/>
      <c r="QTX445" s="103"/>
      <c r="QTY445" s="101"/>
      <c r="QTZ445" s="102"/>
      <c r="QUA445" s="99"/>
      <c r="QUB445" s="99"/>
      <c r="QUC445" s="99"/>
      <c r="QUD445" s="103"/>
      <c r="QUE445" s="101"/>
      <c r="QUF445" s="102"/>
      <c r="QUG445" s="99"/>
      <c r="QUH445" s="99"/>
      <c r="QUI445" s="99"/>
      <c r="QUJ445" s="103"/>
      <c r="QUK445" s="101"/>
      <c r="QUL445" s="102"/>
      <c r="QUM445" s="99"/>
      <c r="QUN445" s="99"/>
      <c r="QUO445" s="99"/>
      <c r="QUP445" s="103"/>
      <c r="QUQ445" s="101"/>
      <c r="QUR445" s="102"/>
      <c r="QUS445" s="99"/>
      <c r="QUT445" s="99"/>
      <c r="QUU445" s="99"/>
      <c r="QUV445" s="103"/>
      <c r="QUW445" s="101"/>
      <c r="QUX445" s="102"/>
      <c r="QUY445" s="99"/>
      <c r="QUZ445" s="99"/>
      <c r="QVA445" s="99"/>
      <c r="QVB445" s="103"/>
      <c r="QVC445" s="101"/>
      <c r="QVD445" s="102"/>
      <c r="QVE445" s="99"/>
      <c r="QVF445" s="99"/>
      <c r="QVG445" s="99"/>
      <c r="QVH445" s="103"/>
      <c r="QVI445" s="101"/>
      <c r="QVJ445" s="102"/>
      <c r="QVK445" s="99"/>
      <c r="QVL445" s="99"/>
      <c r="QVM445" s="99"/>
      <c r="QVN445" s="103"/>
      <c r="QVO445" s="101"/>
      <c r="QVP445" s="102"/>
      <c r="QVQ445" s="99"/>
      <c r="QVR445" s="99"/>
      <c r="QVS445" s="99"/>
      <c r="QVT445" s="103"/>
      <c r="QVU445" s="101"/>
      <c r="QVV445" s="102"/>
      <c r="QVW445" s="99"/>
      <c r="QVX445" s="99"/>
      <c r="QVY445" s="99"/>
      <c r="QVZ445" s="103"/>
      <c r="QWA445" s="101"/>
      <c r="QWB445" s="102"/>
      <c r="QWC445" s="99"/>
      <c r="QWD445" s="99"/>
      <c r="QWE445" s="99"/>
      <c r="QWF445" s="103"/>
      <c r="QWG445" s="101"/>
      <c r="QWH445" s="102"/>
      <c r="QWI445" s="99"/>
      <c r="QWJ445" s="99"/>
      <c r="QWK445" s="99"/>
      <c r="QWL445" s="103"/>
      <c r="QWM445" s="101"/>
      <c r="QWN445" s="102"/>
      <c r="QWO445" s="99"/>
      <c r="QWP445" s="99"/>
      <c r="QWQ445" s="99"/>
      <c r="QWR445" s="103"/>
      <c r="QWS445" s="101"/>
      <c r="QWT445" s="102"/>
      <c r="QWU445" s="99"/>
      <c r="QWV445" s="99"/>
      <c r="QWW445" s="99"/>
      <c r="QWX445" s="103"/>
      <c r="QWY445" s="101"/>
      <c r="QWZ445" s="102"/>
      <c r="QXA445" s="99"/>
      <c r="QXB445" s="99"/>
      <c r="QXC445" s="99"/>
      <c r="QXD445" s="103"/>
      <c r="QXE445" s="101"/>
      <c r="QXF445" s="102"/>
      <c r="QXG445" s="99"/>
      <c r="QXH445" s="99"/>
      <c r="QXI445" s="99"/>
      <c r="QXJ445" s="103"/>
      <c r="QXK445" s="101"/>
      <c r="QXL445" s="102"/>
      <c r="QXM445" s="99"/>
      <c r="QXN445" s="99"/>
      <c r="QXO445" s="99"/>
      <c r="QXP445" s="103"/>
      <c r="QXQ445" s="101"/>
      <c r="QXR445" s="102"/>
      <c r="QXS445" s="99"/>
      <c r="QXT445" s="99"/>
      <c r="QXU445" s="99"/>
      <c r="QXV445" s="103"/>
      <c r="QXW445" s="101"/>
      <c r="QXX445" s="102"/>
      <c r="QXY445" s="99"/>
      <c r="QXZ445" s="99"/>
      <c r="QYA445" s="99"/>
      <c r="QYB445" s="103"/>
      <c r="QYC445" s="101"/>
      <c r="QYD445" s="102"/>
      <c r="QYE445" s="99"/>
      <c r="QYF445" s="99"/>
      <c r="QYG445" s="99"/>
      <c r="QYH445" s="103"/>
      <c r="QYI445" s="101"/>
      <c r="QYJ445" s="102"/>
      <c r="QYK445" s="99"/>
      <c r="QYL445" s="99"/>
      <c r="QYM445" s="99"/>
      <c r="QYN445" s="103"/>
      <c r="QYO445" s="101"/>
      <c r="QYP445" s="102"/>
      <c r="QYQ445" s="99"/>
      <c r="QYR445" s="99"/>
      <c r="QYS445" s="99"/>
      <c r="QYT445" s="103"/>
      <c r="QYU445" s="101"/>
      <c r="QYV445" s="102"/>
      <c r="QYW445" s="99"/>
      <c r="QYX445" s="99"/>
      <c r="QYY445" s="99"/>
      <c r="QYZ445" s="103"/>
      <c r="QZA445" s="101"/>
      <c r="QZB445" s="102"/>
      <c r="QZC445" s="99"/>
      <c r="QZD445" s="99"/>
      <c r="QZE445" s="99"/>
      <c r="QZF445" s="103"/>
      <c r="QZG445" s="101"/>
      <c r="QZH445" s="102"/>
      <c r="QZI445" s="99"/>
      <c r="QZJ445" s="99"/>
      <c r="QZK445" s="99"/>
      <c r="QZL445" s="103"/>
      <c r="QZM445" s="101"/>
      <c r="QZN445" s="102"/>
      <c r="QZO445" s="99"/>
      <c r="QZP445" s="99"/>
      <c r="QZQ445" s="99"/>
      <c r="QZR445" s="103"/>
      <c r="QZS445" s="101"/>
      <c r="QZT445" s="102"/>
      <c r="QZU445" s="99"/>
      <c r="QZV445" s="99"/>
      <c r="QZW445" s="99"/>
      <c r="QZX445" s="103"/>
      <c r="QZY445" s="101"/>
      <c r="QZZ445" s="102"/>
      <c r="RAA445" s="99"/>
      <c r="RAB445" s="99"/>
      <c r="RAC445" s="99"/>
      <c r="RAD445" s="103"/>
      <c r="RAE445" s="101"/>
      <c r="RAF445" s="102"/>
      <c r="RAG445" s="99"/>
      <c r="RAH445" s="99"/>
      <c r="RAI445" s="99"/>
      <c r="RAJ445" s="103"/>
      <c r="RAK445" s="101"/>
      <c r="RAL445" s="102"/>
      <c r="RAM445" s="99"/>
      <c r="RAN445" s="99"/>
      <c r="RAO445" s="99"/>
      <c r="RAP445" s="103"/>
      <c r="RAQ445" s="101"/>
      <c r="RAR445" s="102"/>
      <c r="RAS445" s="99"/>
      <c r="RAT445" s="99"/>
      <c r="RAU445" s="99"/>
      <c r="RAV445" s="103"/>
      <c r="RAW445" s="101"/>
      <c r="RAX445" s="102"/>
      <c r="RAY445" s="99"/>
      <c r="RAZ445" s="99"/>
      <c r="RBA445" s="99"/>
      <c r="RBB445" s="103"/>
      <c r="RBC445" s="101"/>
      <c r="RBD445" s="102"/>
      <c r="RBE445" s="99"/>
      <c r="RBF445" s="99"/>
      <c r="RBG445" s="99"/>
      <c r="RBH445" s="103"/>
      <c r="RBI445" s="101"/>
      <c r="RBJ445" s="102"/>
      <c r="RBK445" s="99"/>
      <c r="RBL445" s="99"/>
      <c r="RBM445" s="99"/>
      <c r="RBN445" s="103"/>
      <c r="RBO445" s="101"/>
      <c r="RBP445" s="102"/>
      <c r="RBQ445" s="99"/>
      <c r="RBR445" s="99"/>
      <c r="RBS445" s="99"/>
      <c r="RBT445" s="103"/>
      <c r="RBU445" s="101"/>
      <c r="RBV445" s="102"/>
      <c r="RBW445" s="99"/>
      <c r="RBX445" s="99"/>
      <c r="RBY445" s="99"/>
      <c r="RBZ445" s="103"/>
      <c r="RCA445" s="101"/>
      <c r="RCB445" s="102"/>
      <c r="RCC445" s="99"/>
      <c r="RCD445" s="99"/>
      <c r="RCE445" s="99"/>
      <c r="RCF445" s="103"/>
      <c r="RCG445" s="101"/>
      <c r="RCH445" s="102"/>
      <c r="RCI445" s="99"/>
      <c r="RCJ445" s="99"/>
      <c r="RCK445" s="99"/>
      <c r="RCL445" s="103"/>
      <c r="RCM445" s="101"/>
      <c r="RCN445" s="102"/>
      <c r="RCO445" s="99"/>
      <c r="RCP445" s="99"/>
      <c r="RCQ445" s="99"/>
      <c r="RCR445" s="103"/>
      <c r="RCS445" s="101"/>
      <c r="RCT445" s="102"/>
      <c r="RCU445" s="99"/>
      <c r="RCV445" s="99"/>
      <c r="RCW445" s="99"/>
      <c r="RCX445" s="103"/>
      <c r="RCY445" s="101"/>
      <c r="RCZ445" s="102"/>
      <c r="RDA445" s="99"/>
      <c r="RDB445" s="99"/>
      <c r="RDC445" s="99"/>
      <c r="RDD445" s="103"/>
      <c r="RDE445" s="101"/>
      <c r="RDF445" s="102"/>
      <c r="RDG445" s="99"/>
      <c r="RDH445" s="99"/>
      <c r="RDI445" s="99"/>
      <c r="RDJ445" s="103"/>
      <c r="RDK445" s="101"/>
      <c r="RDL445" s="102"/>
      <c r="RDM445" s="99"/>
      <c r="RDN445" s="99"/>
      <c r="RDO445" s="99"/>
      <c r="RDP445" s="103"/>
      <c r="RDQ445" s="101"/>
      <c r="RDR445" s="102"/>
      <c r="RDS445" s="99"/>
      <c r="RDT445" s="99"/>
      <c r="RDU445" s="99"/>
      <c r="RDV445" s="103"/>
      <c r="RDW445" s="101"/>
      <c r="RDX445" s="102"/>
      <c r="RDY445" s="99"/>
      <c r="RDZ445" s="99"/>
      <c r="REA445" s="99"/>
      <c r="REB445" s="103"/>
      <c r="REC445" s="101"/>
      <c r="RED445" s="102"/>
      <c r="REE445" s="99"/>
      <c r="REF445" s="99"/>
      <c r="REG445" s="99"/>
      <c r="REH445" s="103"/>
      <c r="REI445" s="101"/>
      <c r="REJ445" s="102"/>
      <c r="REK445" s="99"/>
      <c r="REL445" s="99"/>
      <c r="REM445" s="99"/>
      <c r="REN445" s="103"/>
      <c r="REO445" s="101"/>
      <c r="REP445" s="102"/>
      <c r="REQ445" s="99"/>
      <c r="RER445" s="99"/>
      <c r="RES445" s="99"/>
      <c r="RET445" s="103"/>
      <c r="REU445" s="101"/>
      <c r="REV445" s="102"/>
      <c r="REW445" s="99"/>
      <c r="REX445" s="99"/>
      <c r="REY445" s="99"/>
      <c r="REZ445" s="103"/>
      <c r="RFA445" s="101"/>
      <c r="RFB445" s="102"/>
      <c r="RFC445" s="99"/>
      <c r="RFD445" s="99"/>
      <c r="RFE445" s="99"/>
      <c r="RFF445" s="103"/>
      <c r="RFG445" s="101"/>
      <c r="RFH445" s="102"/>
      <c r="RFI445" s="99"/>
      <c r="RFJ445" s="99"/>
      <c r="RFK445" s="99"/>
      <c r="RFL445" s="103"/>
      <c r="RFM445" s="101"/>
      <c r="RFN445" s="102"/>
      <c r="RFO445" s="99"/>
      <c r="RFP445" s="99"/>
      <c r="RFQ445" s="99"/>
      <c r="RFR445" s="103"/>
      <c r="RFS445" s="101"/>
      <c r="RFT445" s="102"/>
      <c r="RFU445" s="99"/>
      <c r="RFV445" s="99"/>
      <c r="RFW445" s="99"/>
      <c r="RFX445" s="103"/>
      <c r="RFY445" s="101"/>
      <c r="RFZ445" s="102"/>
      <c r="RGA445" s="99"/>
      <c r="RGB445" s="99"/>
      <c r="RGC445" s="99"/>
      <c r="RGD445" s="103"/>
      <c r="RGE445" s="101"/>
      <c r="RGF445" s="102"/>
      <c r="RGG445" s="99"/>
      <c r="RGH445" s="99"/>
      <c r="RGI445" s="99"/>
      <c r="RGJ445" s="103"/>
      <c r="RGK445" s="101"/>
      <c r="RGL445" s="102"/>
      <c r="RGM445" s="99"/>
      <c r="RGN445" s="99"/>
      <c r="RGO445" s="99"/>
      <c r="RGP445" s="103"/>
      <c r="RGQ445" s="101"/>
      <c r="RGR445" s="102"/>
      <c r="RGS445" s="99"/>
      <c r="RGT445" s="99"/>
      <c r="RGU445" s="99"/>
      <c r="RGV445" s="103"/>
      <c r="RGW445" s="101"/>
      <c r="RGX445" s="102"/>
      <c r="RGY445" s="99"/>
      <c r="RGZ445" s="99"/>
      <c r="RHA445" s="99"/>
      <c r="RHB445" s="103"/>
      <c r="RHC445" s="101"/>
      <c r="RHD445" s="102"/>
      <c r="RHE445" s="99"/>
      <c r="RHF445" s="99"/>
      <c r="RHG445" s="99"/>
      <c r="RHH445" s="103"/>
      <c r="RHI445" s="101"/>
      <c r="RHJ445" s="102"/>
      <c r="RHK445" s="99"/>
      <c r="RHL445" s="99"/>
      <c r="RHM445" s="99"/>
      <c r="RHN445" s="103"/>
      <c r="RHO445" s="101"/>
      <c r="RHP445" s="102"/>
      <c r="RHQ445" s="99"/>
      <c r="RHR445" s="99"/>
      <c r="RHS445" s="99"/>
      <c r="RHT445" s="103"/>
      <c r="RHU445" s="101"/>
      <c r="RHV445" s="102"/>
      <c r="RHW445" s="99"/>
      <c r="RHX445" s="99"/>
      <c r="RHY445" s="99"/>
      <c r="RHZ445" s="103"/>
      <c r="RIA445" s="101"/>
      <c r="RIB445" s="102"/>
      <c r="RIC445" s="99"/>
      <c r="RID445" s="99"/>
      <c r="RIE445" s="99"/>
      <c r="RIF445" s="103"/>
      <c r="RIG445" s="101"/>
      <c r="RIH445" s="102"/>
      <c r="RII445" s="99"/>
      <c r="RIJ445" s="99"/>
      <c r="RIK445" s="99"/>
      <c r="RIL445" s="103"/>
      <c r="RIM445" s="101"/>
      <c r="RIN445" s="102"/>
      <c r="RIO445" s="99"/>
      <c r="RIP445" s="99"/>
      <c r="RIQ445" s="99"/>
      <c r="RIR445" s="103"/>
      <c r="RIS445" s="101"/>
      <c r="RIT445" s="102"/>
      <c r="RIU445" s="99"/>
      <c r="RIV445" s="99"/>
      <c r="RIW445" s="99"/>
      <c r="RIX445" s="103"/>
      <c r="RIY445" s="101"/>
      <c r="RIZ445" s="102"/>
      <c r="RJA445" s="99"/>
      <c r="RJB445" s="99"/>
      <c r="RJC445" s="99"/>
      <c r="RJD445" s="103"/>
      <c r="RJE445" s="101"/>
      <c r="RJF445" s="102"/>
      <c r="RJG445" s="99"/>
      <c r="RJH445" s="99"/>
      <c r="RJI445" s="99"/>
      <c r="RJJ445" s="103"/>
      <c r="RJK445" s="101"/>
      <c r="RJL445" s="102"/>
      <c r="RJM445" s="99"/>
      <c r="RJN445" s="99"/>
      <c r="RJO445" s="99"/>
      <c r="RJP445" s="103"/>
      <c r="RJQ445" s="101"/>
      <c r="RJR445" s="102"/>
      <c r="RJS445" s="99"/>
      <c r="RJT445" s="99"/>
      <c r="RJU445" s="99"/>
      <c r="RJV445" s="103"/>
      <c r="RJW445" s="101"/>
      <c r="RJX445" s="102"/>
      <c r="RJY445" s="99"/>
      <c r="RJZ445" s="99"/>
      <c r="RKA445" s="99"/>
      <c r="RKB445" s="103"/>
      <c r="RKC445" s="101"/>
      <c r="RKD445" s="102"/>
      <c r="RKE445" s="99"/>
      <c r="RKF445" s="99"/>
      <c r="RKG445" s="99"/>
      <c r="RKH445" s="103"/>
      <c r="RKI445" s="101"/>
      <c r="RKJ445" s="102"/>
      <c r="RKK445" s="99"/>
      <c r="RKL445" s="99"/>
      <c r="RKM445" s="99"/>
      <c r="RKN445" s="103"/>
      <c r="RKO445" s="101"/>
      <c r="RKP445" s="102"/>
      <c r="RKQ445" s="99"/>
      <c r="RKR445" s="99"/>
      <c r="RKS445" s="99"/>
      <c r="RKT445" s="103"/>
      <c r="RKU445" s="101"/>
      <c r="RKV445" s="102"/>
      <c r="RKW445" s="99"/>
      <c r="RKX445" s="99"/>
      <c r="RKY445" s="99"/>
      <c r="RKZ445" s="103"/>
      <c r="RLA445" s="101"/>
      <c r="RLB445" s="102"/>
      <c r="RLC445" s="99"/>
      <c r="RLD445" s="99"/>
      <c r="RLE445" s="99"/>
      <c r="RLF445" s="103"/>
      <c r="RLG445" s="101"/>
      <c r="RLH445" s="102"/>
      <c r="RLI445" s="99"/>
      <c r="RLJ445" s="99"/>
      <c r="RLK445" s="99"/>
      <c r="RLL445" s="103"/>
      <c r="RLM445" s="101"/>
      <c r="RLN445" s="102"/>
      <c r="RLO445" s="99"/>
      <c r="RLP445" s="99"/>
      <c r="RLQ445" s="99"/>
      <c r="RLR445" s="103"/>
      <c r="RLS445" s="101"/>
      <c r="RLT445" s="102"/>
      <c r="RLU445" s="99"/>
      <c r="RLV445" s="99"/>
      <c r="RLW445" s="99"/>
      <c r="RLX445" s="103"/>
      <c r="RLY445" s="101"/>
      <c r="RLZ445" s="102"/>
      <c r="RMA445" s="99"/>
      <c r="RMB445" s="99"/>
      <c r="RMC445" s="99"/>
      <c r="RMD445" s="103"/>
      <c r="RME445" s="101"/>
      <c r="RMF445" s="102"/>
      <c r="RMG445" s="99"/>
      <c r="RMH445" s="99"/>
      <c r="RMI445" s="99"/>
      <c r="RMJ445" s="103"/>
      <c r="RMK445" s="101"/>
      <c r="RML445" s="102"/>
      <c r="RMM445" s="99"/>
      <c r="RMN445" s="99"/>
      <c r="RMO445" s="99"/>
      <c r="RMP445" s="103"/>
      <c r="RMQ445" s="101"/>
      <c r="RMR445" s="102"/>
      <c r="RMS445" s="99"/>
      <c r="RMT445" s="99"/>
      <c r="RMU445" s="99"/>
      <c r="RMV445" s="103"/>
      <c r="RMW445" s="101"/>
      <c r="RMX445" s="102"/>
      <c r="RMY445" s="99"/>
      <c r="RMZ445" s="99"/>
      <c r="RNA445" s="99"/>
      <c r="RNB445" s="103"/>
      <c r="RNC445" s="101"/>
      <c r="RND445" s="102"/>
      <c r="RNE445" s="99"/>
      <c r="RNF445" s="99"/>
      <c r="RNG445" s="99"/>
      <c r="RNH445" s="103"/>
      <c r="RNI445" s="101"/>
      <c r="RNJ445" s="102"/>
      <c r="RNK445" s="99"/>
      <c r="RNL445" s="99"/>
      <c r="RNM445" s="99"/>
      <c r="RNN445" s="103"/>
      <c r="RNO445" s="101"/>
      <c r="RNP445" s="102"/>
      <c r="RNQ445" s="99"/>
      <c r="RNR445" s="99"/>
      <c r="RNS445" s="99"/>
      <c r="RNT445" s="103"/>
      <c r="RNU445" s="101"/>
      <c r="RNV445" s="102"/>
      <c r="RNW445" s="99"/>
      <c r="RNX445" s="99"/>
      <c r="RNY445" s="99"/>
      <c r="RNZ445" s="103"/>
      <c r="ROA445" s="101"/>
      <c r="ROB445" s="102"/>
      <c r="ROC445" s="99"/>
      <c r="ROD445" s="99"/>
      <c r="ROE445" s="99"/>
      <c r="ROF445" s="103"/>
      <c r="ROG445" s="101"/>
      <c r="ROH445" s="102"/>
      <c r="ROI445" s="99"/>
      <c r="ROJ445" s="99"/>
      <c r="ROK445" s="99"/>
      <c r="ROL445" s="103"/>
      <c r="ROM445" s="101"/>
      <c r="RON445" s="102"/>
      <c r="ROO445" s="99"/>
      <c r="ROP445" s="99"/>
      <c r="ROQ445" s="99"/>
      <c r="ROR445" s="103"/>
      <c r="ROS445" s="101"/>
      <c r="ROT445" s="102"/>
      <c r="ROU445" s="99"/>
      <c r="ROV445" s="99"/>
      <c r="ROW445" s="99"/>
      <c r="ROX445" s="103"/>
      <c r="ROY445" s="101"/>
      <c r="ROZ445" s="102"/>
      <c r="RPA445" s="99"/>
      <c r="RPB445" s="99"/>
      <c r="RPC445" s="99"/>
      <c r="RPD445" s="103"/>
      <c r="RPE445" s="101"/>
      <c r="RPF445" s="102"/>
      <c r="RPG445" s="99"/>
      <c r="RPH445" s="99"/>
      <c r="RPI445" s="99"/>
      <c r="RPJ445" s="103"/>
      <c r="RPK445" s="101"/>
      <c r="RPL445" s="102"/>
      <c r="RPM445" s="99"/>
      <c r="RPN445" s="99"/>
      <c r="RPO445" s="99"/>
      <c r="RPP445" s="103"/>
      <c r="RPQ445" s="101"/>
      <c r="RPR445" s="102"/>
      <c r="RPS445" s="99"/>
      <c r="RPT445" s="99"/>
      <c r="RPU445" s="99"/>
      <c r="RPV445" s="103"/>
      <c r="RPW445" s="101"/>
      <c r="RPX445" s="102"/>
      <c r="RPY445" s="99"/>
      <c r="RPZ445" s="99"/>
      <c r="RQA445" s="99"/>
      <c r="RQB445" s="103"/>
      <c r="RQC445" s="101"/>
      <c r="RQD445" s="102"/>
      <c r="RQE445" s="99"/>
      <c r="RQF445" s="99"/>
      <c r="RQG445" s="99"/>
      <c r="RQH445" s="103"/>
      <c r="RQI445" s="101"/>
      <c r="RQJ445" s="102"/>
      <c r="RQK445" s="99"/>
      <c r="RQL445" s="99"/>
      <c r="RQM445" s="99"/>
      <c r="RQN445" s="103"/>
      <c r="RQO445" s="101"/>
      <c r="RQP445" s="102"/>
      <c r="RQQ445" s="99"/>
      <c r="RQR445" s="99"/>
      <c r="RQS445" s="99"/>
      <c r="RQT445" s="103"/>
      <c r="RQU445" s="101"/>
      <c r="RQV445" s="102"/>
      <c r="RQW445" s="99"/>
      <c r="RQX445" s="99"/>
      <c r="RQY445" s="99"/>
      <c r="RQZ445" s="103"/>
      <c r="RRA445" s="101"/>
      <c r="RRB445" s="102"/>
      <c r="RRC445" s="99"/>
      <c r="RRD445" s="99"/>
      <c r="RRE445" s="99"/>
      <c r="RRF445" s="103"/>
      <c r="RRG445" s="101"/>
      <c r="RRH445" s="102"/>
      <c r="RRI445" s="99"/>
      <c r="RRJ445" s="99"/>
      <c r="RRK445" s="99"/>
      <c r="RRL445" s="103"/>
      <c r="RRM445" s="101"/>
      <c r="RRN445" s="102"/>
      <c r="RRO445" s="99"/>
      <c r="RRP445" s="99"/>
      <c r="RRQ445" s="99"/>
      <c r="RRR445" s="103"/>
      <c r="RRS445" s="101"/>
      <c r="RRT445" s="102"/>
      <c r="RRU445" s="99"/>
      <c r="RRV445" s="99"/>
      <c r="RRW445" s="99"/>
      <c r="RRX445" s="103"/>
      <c r="RRY445" s="101"/>
      <c r="RRZ445" s="102"/>
      <c r="RSA445" s="99"/>
      <c r="RSB445" s="99"/>
      <c r="RSC445" s="99"/>
      <c r="RSD445" s="103"/>
      <c r="RSE445" s="101"/>
      <c r="RSF445" s="102"/>
      <c r="RSG445" s="99"/>
      <c r="RSH445" s="99"/>
      <c r="RSI445" s="99"/>
      <c r="RSJ445" s="103"/>
      <c r="RSK445" s="101"/>
      <c r="RSL445" s="102"/>
      <c r="RSM445" s="99"/>
      <c r="RSN445" s="99"/>
      <c r="RSO445" s="99"/>
      <c r="RSP445" s="103"/>
      <c r="RSQ445" s="101"/>
      <c r="RSR445" s="102"/>
      <c r="RSS445" s="99"/>
      <c r="RST445" s="99"/>
      <c r="RSU445" s="99"/>
      <c r="RSV445" s="103"/>
      <c r="RSW445" s="101"/>
      <c r="RSX445" s="102"/>
      <c r="RSY445" s="99"/>
      <c r="RSZ445" s="99"/>
      <c r="RTA445" s="99"/>
      <c r="RTB445" s="103"/>
      <c r="RTC445" s="101"/>
      <c r="RTD445" s="102"/>
      <c r="RTE445" s="99"/>
      <c r="RTF445" s="99"/>
      <c r="RTG445" s="99"/>
      <c r="RTH445" s="103"/>
      <c r="RTI445" s="101"/>
      <c r="RTJ445" s="102"/>
      <c r="RTK445" s="99"/>
      <c r="RTL445" s="99"/>
      <c r="RTM445" s="99"/>
      <c r="RTN445" s="103"/>
      <c r="RTO445" s="101"/>
      <c r="RTP445" s="102"/>
      <c r="RTQ445" s="99"/>
      <c r="RTR445" s="99"/>
      <c r="RTS445" s="99"/>
      <c r="RTT445" s="103"/>
      <c r="RTU445" s="101"/>
      <c r="RTV445" s="102"/>
      <c r="RTW445" s="99"/>
      <c r="RTX445" s="99"/>
      <c r="RTY445" s="99"/>
      <c r="RTZ445" s="103"/>
      <c r="RUA445" s="101"/>
      <c r="RUB445" s="102"/>
      <c r="RUC445" s="99"/>
      <c r="RUD445" s="99"/>
      <c r="RUE445" s="99"/>
      <c r="RUF445" s="103"/>
      <c r="RUG445" s="101"/>
      <c r="RUH445" s="102"/>
      <c r="RUI445" s="99"/>
      <c r="RUJ445" s="99"/>
      <c r="RUK445" s="99"/>
      <c r="RUL445" s="103"/>
      <c r="RUM445" s="101"/>
      <c r="RUN445" s="102"/>
      <c r="RUO445" s="99"/>
      <c r="RUP445" s="99"/>
      <c r="RUQ445" s="99"/>
      <c r="RUR445" s="103"/>
      <c r="RUS445" s="101"/>
      <c r="RUT445" s="102"/>
      <c r="RUU445" s="99"/>
      <c r="RUV445" s="99"/>
      <c r="RUW445" s="99"/>
      <c r="RUX445" s="103"/>
      <c r="RUY445" s="101"/>
      <c r="RUZ445" s="102"/>
      <c r="RVA445" s="99"/>
      <c r="RVB445" s="99"/>
      <c r="RVC445" s="99"/>
      <c r="RVD445" s="103"/>
      <c r="RVE445" s="101"/>
      <c r="RVF445" s="102"/>
      <c r="RVG445" s="99"/>
      <c r="RVH445" s="99"/>
      <c r="RVI445" s="99"/>
      <c r="RVJ445" s="103"/>
      <c r="RVK445" s="101"/>
      <c r="RVL445" s="102"/>
      <c r="RVM445" s="99"/>
      <c r="RVN445" s="99"/>
      <c r="RVO445" s="99"/>
      <c r="RVP445" s="103"/>
      <c r="RVQ445" s="101"/>
      <c r="RVR445" s="102"/>
      <c r="RVS445" s="99"/>
      <c r="RVT445" s="99"/>
      <c r="RVU445" s="99"/>
      <c r="RVV445" s="103"/>
      <c r="RVW445" s="101"/>
      <c r="RVX445" s="102"/>
      <c r="RVY445" s="99"/>
      <c r="RVZ445" s="99"/>
      <c r="RWA445" s="99"/>
      <c r="RWB445" s="103"/>
      <c r="RWC445" s="101"/>
      <c r="RWD445" s="102"/>
      <c r="RWE445" s="99"/>
      <c r="RWF445" s="99"/>
      <c r="RWG445" s="99"/>
      <c r="RWH445" s="103"/>
      <c r="RWI445" s="101"/>
      <c r="RWJ445" s="102"/>
      <c r="RWK445" s="99"/>
      <c r="RWL445" s="99"/>
      <c r="RWM445" s="99"/>
      <c r="RWN445" s="103"/>
      <c r="RWO445" s="101"/>
      <c r="RWP445" s="102"/>
      <c r="RWQ445" s="99"/>
      <c r="RWR445" s="99"/>
      <c r="RWS445" s="99"/>
      <c r="RWT445" s="103"/>
      <c r="RWU445" s="101"/>
      <c r="RWV445" s="102"/>
      <c r="RWW445" s="99"/>
      <c r="RWX445" s="99"/>
      <c r="RWY445" s="99"/>
      <c r="RWZ445" s="103"/>
      <c r="RXA445" s="101"/>
      <c r="RXB445" s="102"/>
      <c r="RXC445" s="99"/>
      <c r="RXD445" s="99"/>
      <c r="RXE445" s="99"/>
      <c r="RXF445" s="103"/>
      <c r="RXG445" s="101"/>
      <c r="RXH445" s="102"/>
      <c r="RXI445" s="99"/>
      <c r="RXJ445" s="99"/>
      <c r="RXK445" s="99"/>
      <c r="RXL445" s="103"/>
      <c r="RXM445" s="101"/>
      <c r="RXN445" s="102"/>
      <c r="RXO445" s="99"/>
      <c r="RXP445" s="99"/>
      <c r="RXQ445" s="99"/>
      <c r="RXR445" s="103"/>
      <c r="RXS445" s="101"/>
      <c r="RXT445" s="102"/>
      <c r="RXU445" s="99"/>
      <c r="RXV445" s="99"/>
      <c r="RXW445" s="99"/>
      <c r="RXX445" s="103"/>
      <c r="RXY445" s="101"/>
      <c r="RXZ445" s="102"/>
      <c r="RYA445" s="99"/>
      <c r="RYB445" s="99"/>
      <c r="RYC445" s="99"/>
      <c r="RYD445" s="103"/>
      <c r="RYE445" s="101"/>
      <c r="RYF445" s="102"/>
      <c r="RYG445" s="99"/>
      <c r="RYH445" s="99"/>
      <c r="RYI445" s="99"/>
      <c r="RYJ445" s="103"/>
      <c r="RYK445" s="101"/>
      <c r="RYL445" s="102"/>
      <c r="RYM445" s="99"/>
      <c r="RYN445" s="99"/>
      <c r="RYO445" s="99"/>
      <c r="RYP445" s="103"/>
      <c r="RYQ445" s="101"/>
      <c r="RYR445" s="102"/>
      <c r="RYS445" s="99"/>
      <c r="RYT445" s="99"/>
      <c r="RYU445" s="99"/>
      <c r="RYV445" s="103"/>
      <c r="RYW445" s="101"/>
      <c r="RYX445" s="102"/>
      <c r="RYY445" s="99"/>
      <c r="RYZ445" s="99"/>
      <c r="RZA445" s="99"/>
      <c r="RZB445" s="103"/>
      <c r="RZC445" s="101"/>
      <c r="RZD445" s="102"/>
      <c r="RZE445" s="99"/>
      <c r="RZF445" s="99"/>
      <c r="RZG445" s="99"/>
      <c r="RZH445" s="103"/>
      <c r="RZI445" s="101"/>
      <c r="RZJ445" s="102"/>
      <c r="RZK445" s="99"/>
      <c r="RZL445" s="99"/>
      <c r="RZM445" s="99"/>
      <c r="RZN445" s="103"/>
      <c r="RZO445" s="101"/>
      <c r="RZP445" s="102"/>
      <c r="RZQ445" s="99"/>
      <c r="RZR445" s="99"/>
      <c r="RZS445" s="99"/>
      <c r="RZT445" s="103"/>
      <c r="RZU445" s="101"/>
      <c r="RZV445" s="102"/>
      <c r="RZW445" s="99"/>
      <c r="RZX445" s="99"/>
      <c r="RZY445" s="99"/>
      <c r="RZZ445" s="103"/>
      <c r="SAA445" s="101"/>
      <c r="SAB445" s="102"/>
      <c r="SAC445" s="99"/>
      <c r="SAD445" s="99"/>
      <c r="SAE445" s="99"/>
      <c r="SAF445" s="103"/>
      <c r="SAG445" s="101"/>
      <c r="SAH445" s="102"/>
      <c r="SAI445" s="99"/>
      <c r="SAJ445" s="99"/>
      <c r="SAK445" s="99"/>
      <c r="SAL445" s="103"/>
      <c r="SAM445" s="101"/>
      <c r="SAN445" s="102"/>
      <c r="SAO445" s="99"/>
      <c r="SAP445" s="99"/>
      <c r="SAQ445" s="99"/>
      <c r="SAR445" s="103"/>
      <c r="SAS445" s="101"/>
      <c r="SAT445" s="102"/>
      <c r="SAU445" s="99"/>
      <c r="SAV445" s="99"/>
      <c r="SAW445" s="99"/>
      <c r="SAX445" s="103"/>
      <c r="SAY445" s="101"/>
      <c r="SAZ445" s="102"/>
      <c r="SBA445" s="99"/>
      <c r="SBB445" s="99"/>
      <c r="SBC445" s="99"/>
      <c r="SBD445" s="103"/>
      <c r="SBE445" s="101"/>
      <c r="SBF445" s="102"/>
      <c r="SBG445" s="99"/>
      <c r="SBH445" s="99"/>
      <c r="SBI445" s="99"/>
      <c r="SBJ445" s="103"/>
      <c r="SBK445" s="101"/>
      <c r="SBL445" s="102"/>
      <c r="SBM445" s="99"/>
      <c r="SBN445" s="99"/>
      <c r="SBO445" s="99"/>
      <c r="SBP445" s="103"/>
      <c r="SBQ445" s="101"/>
      <c r="SBR445" s="102"/>
      <c r="SBS445" s="99"/>
      <c r="SBT445" s="99"/>
      <c r="SBU445" s="99"/>
      <c r="SBV445" s="103"/>
      <c r="SBW445" s="101"/>
      <c r="SBX445" s="102"/>
      <c r="SBY445" s="99"/>
      <c r="SBZ445" s="99"/>
      <c r="SCA445" s="99"/>
      <c r="SCB445" s="103"/>
      <c r="SCC445" s="101"/>
      <c r="SCD445" s="102"/>
      <c r="SCE445" s="99"/>
      <c r="SCF445" s="99"/>
      <c r="SCG445" s="99"/>
      <c r="SCH445" s="103"/>
      <c r="SCI445" s="101"/>
      <c r="SCJ445" s="102"/>
      <c r="SCK445" s="99"/>
      <c r="SCL445" s="99"/>
      <c r="SCM445" s="99"/>
      <c r="SCN445" s="103"/>
      <c r="SCO445" s="101"/>
      <c r="SCP445" s="102"/>
      <c r="SCQ445" s="99"/>
      <c r="SCR445" s="99"/>
      <c r="SCS445" s="99"/>
      <c r="SCT445" s="103"/>
      <c r="SCU445" s="101"/>
      <c r="SCV445" s="102"/>
      <c r="SCW445" s="99"/>
      <c r="SCX445" s="99"/>
      <c r="SCY445" s="99"/>
      <c r="SCZ445" s="103"/>
      <c r="SDA445" s="101"/>
      <c r="SDB445" s="102"/>
      <c r="SDC445" s="99"/>
      <c r="SDD445" s="99"/>
      <c r="SDE445" s="99"/>
      <c r="SDF445" s="103"/>
      <c r="SDG445" s="101"/>
      <c r="SDH445" s="102"/>
      <c r="SDI445" s="99"/>
      <c r="SDJ445" s="99"/>
      <c r="SDK445" s="99"/>
      <c r="SDL445" s="103"/>
      <c r="SDM445" s="101"/>
      <c r="SDN445" s="102"/>
      <c r="SDO445" s="99"/>
      <c r="SDP445" s="99"/>
      <c r="SDQ445" s="99"/>
      <c r="SDR445" s="103"/>
      <c r="SDS445" s="101"/>
      <c r="SDT445" s="102"/>
      <c r="SDU445" s="99"/>
      <c r="SDV445" s="99"/>
      <c r="SDW445" s="99"/>
      <c r="SDX445" s="103"/>
      <c r="SDY445" s="101"/>
      <c r="SDZ445" s="102"/>
      <c r="SEA445" s="99"/>
      <c r="SEB445" s="99"/>
      <c r="SEC445" s="99"/>
      <c r="SED445" s="103"/>
      <c r="SEE445" s="101"/>
      <c r="SEF445" s="102"/>
      <c r="SEG445" s="99"/>
      <c r="SEH445" s="99"/>
      <c r="SEI445" s="99"/>
      <c r="SEJ445" s="103"/>
      <c r="SEK445" s="101"/>
      <c r="SEL445" s="102"/>
      <c r="SEM445" s="99"/>
      <c r="SEN445" s="99"/>
      <c r="SEO445" s="99"/>
      <c r="SEP445" s="103"/>
      <c r="SEQ445" s="101"/>
      <c r="SER445" s="102"/>
      <c r="SES445" s="99"/>
      <c r="SET445" s="99"/>
      <c r="SEU445" s="99"/>
      <c r="SEV445" s="103"/>
      <c r="SEW445" s="101"/>
      <c r="SEX445" s="102"/>
      <c r="SEY445" s="99"/>
      <c r="SEZ445" s="99"/>
      <c r="SFA445" s="99"/>
      <c r="SFB445" s="103"/>
      <c r="SFC445" s="101"/>
      <c r="SFD445" s="102"/>
      <c r="SFE445" s="99"/>
      <c r="SFF445" s="99"/>
      <c r="SFG445" s="99"/>
      <c r="SFH445" s="103"/>
      <c r="SFI445" s="101"/>
      <c r="SFJ445" s="102"/>
      <c r="SFK445" s="99"/>
      <c r="SFL445" s="99"/>
      <c r="SFM445" s="99"/>
      <c r="SFN445" s="103"/>
      <c r="SFO445" s="101"/>
      <c r="SFP445" s="102"/>
      <c r="SFQ445" s="99"/>
      <c r="SFR445" s="99"/>
      <c r="SFS445" s="99"/>
      <c r="SFT445" s="103"/>
      <c r="SFU445" s="101"/>
      <c r="SFV445" s="102"/>
      <c r="SFW445" s="99"/>
      <c r="SFX445" s="99"/>
      <c r="SFY445" s="99"/>
      <c r="SFZ445" s="103"/>
      <c r="SGA445" s="101"/>
      <c r="SGB445" s="102"/>
      <c r="SGC445" s="99"/>
      <c r="SGD445" s="99"/>
      <c r="SGE445" s="99"/>
      <c r="SGF445" s="103"/>
      <c r="SGG445" s="101"/>
      <c r="SGH445" s="102"/>
      <c r="SGI445" s="99"/>
      <c r="SGJ445" s="99"/>
      <c r="SGK445" s="99"/>
      <c r="SGL445" s="103"/>
      <c r="SGM445" s="101"/>
      <c r="SGN445" s="102"/>
      <c r="SGO445" s="99"/>
      <c r="SGP445" s="99"/>
      <c r="SGQ445" s="99"/>
      <c r="SGR445" s="103"/>
      <c r="SGS445" s="101"/>
      <c r="SGT445" s="102"/>
      <c r="SGU445" s="99"/>
      <c r="SGV445" s="99"/>
      <c r="SGW445" s="99"/>
      <c r="SGX445" s="103"/>
      <c r="SGY445" s="101"/>
      <c r="SGZ445" s="102"/>
      <c r="SHA445" s="99"/>
      <c r="SHB445" s="99"/>
      <c r="SHC445" s="99"/>
      <c r="SHD445" s="103"/>
      <c r="SHE445" s="101"/>
      <c r="SHF445" s="102"/>
      <c r="SHG445" s="99"/>
      <c r="SHH445" s="99"/>
      <c r="SHI445" s="99"/>
      <c r="SHJ445" s="103"/>
      <c r="SHK445" s="101"/>
      <c r="SHL445" s="102"/>
      <c r="SHM445" s="99"/>
      <c r="SHN445" s="99"/>
      <c r="SHO445" s="99"/>
      <c r="SHP445" s="103"/>
      <c r="SHQ445" s="101"/>
      <c r="SHR445" s="102"/>
      <c r="SHS445" s="99"/>
      <c r="SHT445" s="99"/>
      <c r="SHU445" s="99"/>
      <c r="SHV445" s="103"/>
      <c r="SHW445" s="101"/>
      <c r="SHX445" s="102"/>
      <c r="SHY445" s="99"/>
      <c r="SHZ445" s="99"/>
      <c r="SIA445" s="99"/>
      <c r="SIB445" s="103"/>
      <c r="SIC445" s="101"/>
      <c r="SID445" s="102"/>
      <c r="SIE445" s="99"/>
      <c r="SIF445" s="99"/>
      <c r="SIG445" s="99"/>
      <c r="SIH445" s="103"/>
      <c r="SII445" s="101"/>
      <c r="SIJ445" s="102"/>
      <c r="SIK445" s="99"/>
      <c r="SIL445" s="99"/>
      <c r="SIM445" s="99"/>
      <c r="SIN445" s="103"/>
      <c r="SIO445" s="101"/>
      <c r="SIP445" s="102"/>
      <c r="SIQ445" s="99"/>
      <c r="SIR445" s="99"/>
      <c r="SIS445" s="99"/>
      <c r="SIT445" s="103"/>
      <c r="SIU445" s="101"/>
      <c r="SIV445" s="102"/>
      <c r="SIW445" s="99"/>
      <c r="SIX445" s="99"/>
      <c r="SIY445" s="99"/>
      <c r="SIZ445" s="103"/>
      <c r="SJA445" s="101"/>
      <c r="SJB445" s="102"/>
      <c r="SJC445" s="99"/>
      <c r="SJD445" s="99"/>
      <c r="SJE445" s="99"/>
      <c r="SJF445" s="103"/>
      <c r="SJG445" s="101"/>
      <c r="SJH445" s="102"/>
      <c r="SJI445" s="99"/>
      <c r="SJJ445" s="99"/>
      <c r="SJK445" s="99"/>
      <c r="SJL445" s="103"/>
      <c r="SJM445" s="101"/>
      <c r="SJN445" s="102"/>
      <c r="SJO445" s="99"/>
      <c r="SJP445" s="99"/>
      <c r="SJQ445" s="99"/>
      <c r="SJR445" s="103"/>
      <c r="SJS445" s="101"/>
      <c r="SJT445" s="102"/>
      <c r="SJU445" s="99"/>
      <c r="SJV445" s="99"/>
      <c r="SJW445" s="99"/>
      <c r="SJX445" s="103"/>
      <c r="SJY445" s="101"/>
      <c r="SJZ445" s="102"/>
      <c r="SKA445" s="99"/>
      <c r="SKB445" s="99"/>
      <c r="SKC445" s="99"/>
      <c r="SKD445" s="103"/>
      <c r="SKE445" s="101"/>
      <c r="SKF445" s="102"/>
      <c r="SKG445" s="99"/>
      <c r="SKH445" s="99"/>
      <c r="SKI445" s="99"/>
      <c r="SKJ445" s="103"/>
      <c r="SKK445" s="101"/>
      <c r="SKL445" s="102"/>
      <c r="SKM445" s="99"/>
      <c r="SKN445" s="99"/>
      <c r="SKO445" s="99"/>
      <c r="SKP445" s="103"/>
      <c r="SKQ445" s="101"/>
      <c r="SKR445" s="102"/>
      <c r="SKS445" s="99"/>
      <c r="SKT445" s="99"/>
      <c r="SKU445" s="99"/>
      <c r="SKV445" s="103"/>
      <c r="SKW445" s="101"/>
      <c r="SKX445" s="102"/>
      <c r="SKY445" s="99"/>
      <c r="SKZ445" s="99"/>
      <c r="SLA445" s="99"/>
      <c r="SLB445" s="103"/>
      <c r="SLC445" s="101"/>
      <c r="SLD445" s="102"/>
      <c r="SLE445" s="99"/>
      <c r="SLF445" s="99"/>
      <c r="SLG445" s="99"/>
      <c r="SLH445" s="103"/>
      <c r="SLI445" s="101"/>
      <c r="SLJ445" s="102"/>
      <c r="SLK445" s="99"/>
      <c r="SLL445" s="99"/>
      <c r="SLM445" s="99"/>
      <c r="SLN445" s="103"/>
      <c r="SLO445" s="101"/>
      <c r="SLP445" s="102"/>
      <c r="SLQ445" s="99"/>
      <c r="SLR445" s="99"/>
      <c r="SLS445" s="99"/>
      <c r="SLT445" s="103"/>
      <c r="SLU445" s="101"/>
      <c r="SLV445" s="102"/>
      <c r="SLW445" s="99"/>
      <c r="SLX445" s="99"/>
      <c r="SLY445" s="99"/>
      <c r="SLZ445" s="103"/>
      <c r="SMA445" s="101"/>
      <c r="SMB445" s="102"/>
      <c r="SMC445" s="99"/>
      <c r="SMD445" s="99"/>
      <c r="SME445" s="99"/>
      <c r="SMF445" s="103"/>
      <c r="SMG445" s="101"/>
      <c r="SMH445" s="102"/>
      <c r="SMI445" s="99"/>
      <c r="SMJ445" s="99"/>
      <c r="SMK445" s="99"/>
      <c r="SML445" s="103"/>
      <c r="SMM445" s="101"/>
      <c r="SMN445" s="102"/>
      <c r="SMO445" s="99"/>
      <c r="SMP445" s="99"/>
      <c r="SMQ445" s="99"/>
      <c r="SMR445" s="103"/>
      <c r="SMS445" s="101"/>
      <c r="SMT445" s="102"/>
      <c r="SMU445" s="99"/>
      <c r="SMV445" s="99"/>
      <c r="SMW445" s="99"/>
      <c r="SMX445" s="103"/>
      <c r="SMY445" s="101"/>
      <c r="SMZ445" s="102"/>
      <c r="SNA445" s="99"/>
      <c r="SNB445" s="99"/>
      <c r="SNC445" s="99"/>
      <c r="SND445" s="103"/>
      <c r="SNE445" s="101"/>
      <c r="SNF445" s="102"/>
      <c r="SNG445" s="99"/>
      <c r="SNH445" s="99"/>
      <c r="SNI445" s="99"/>
      <c r="SNJ445" s="103"/>
      <c r="SNK445" s="101"/>
      <c r="SNL445" s="102"/>
      <c r="SNM445" s="99"/>
      <c r="SNN445" s="99"/>
      <c r="SNO445" s="99"/>
      <c r="SNP445" s="103"/>
      <c r="SNQ445" s="101"/>
      <c r="SNR445" s="102"/>
      <c r="SNS445" s="99"/>
      <c r="SNT445" s="99"/>
      <c r="SNU445" s="99"/>
      <c r="SNV445" s="103"/>
      <c r="SNW445" s="101"/>
      <c r="SNX445" s="102"/>
      <c r="SNY445" s="99"/>
      <c r="SNZ445" s="99"/>
      <c r="SOA445" s="99"/>
      <c r="SOB445" s="103"/>
      <c r="SOC445" s="101"/>
      <c r="SOD445" s="102"/>
      <c r="SOE445" s="99"/>
      <c r="SOF445" s="99"/>
      <c r="SOG445" s="99"/>
      <c r="SOH445" s="103"/>
      <c r="SOI445" s="101"/>
      <c r="SOJ445" s="102"/>
      <c r="SOK445" s="99"/>
      <c r="SOL445" s="99"/>
      <c r="SOM445" s="99"/>
      <c r="SON445" s="103"/>
      <c r="SOO445" s="101"/>
      <c r="SOP445" s="102"/>
      <c r="SOQ445" s="99"/>
      <c r="SOR445" s="99"/>
      <c r="SOS445" s="99"/>
      <c r="SOT445" s="103"/>
      <c r="SOU445" s="101"/>
      <c r="SOV445" s="102"/>
      <c r="SOW445" s="99"/>
      <c r="SOX445" s="99"/>
      <c r="SOY445" s="99"/>
      <c r="SOZ445" s="103"/>
      <c r="SPA445" s="101"/>
      <c r="SPB445" s="102"/>
      <c r="SPC445" s="99"/>
      <c r="SPD445" s="99"/>
      <c r="SPE445" s="99"/>
      <c r="SPF445" s="103"/>
      <c r="SPG445" s="101"/>
      <c r="SPH445" s="102"/>
      <c r="SPI445" s="99"/>
      <c r="SPJ445" s="99"/>
      <c r="SPK445" s="99"/>
      <c r="SPL445" s="103"/>
      <c r="SPM445" s="101"/>
      <c r="SPN445" s="102"/>
      <c r="SPO445" s="99"/>
      <c r="SPP445" s="99"/>
      <c r="SPQ445" s="99"/>
      <c r="SPR445" s="103"/>
      <c r="SPS445" s="101"/>
      <c r="SPT445" s="102"/>
      <c r="SPU445" s="99"/>
      <c r="SPV445" s="99"/>
      <c r="SPW445" s="99"/>
      <c r="SPX445" s="103"/>
      <c r="SPY445" s="101"/>
      <c r="SPZ445" s="102"/>
      <c r="SQA445" s="99"/>
      <c r="SQB445" s="99"/>
      <c r="SQC445" s="99"/>
      <c r="SQD445" s="103"/>
      <c r="SQE445" s="101"/>
      <c r="SQF445" s="102"/>
      <c r="SQG445" s="99"/>
      <c r="SQH445" s="99"/>
      <c r="SQI445" s="99"/>
      <c r="SQJ445" s="103"/>
      <c r="SQK445" s="101"/>
      <c r="SQL445" s="102"/>
      <c r="SQM445" s="99"/>
      <c r="SQN445" s="99"/>
      <c r="SQO445" s="99"/>
      <c r="SQP445" s="103"/>
      <c r="SQQ445" s="101"/>
      <c r="SQR445" s="102"/>
      <c r="SQS445" s="99"/>
      <c r="SQT445" s="99"/>
      <c r="SQU445" s="99"/>
      <c r="SQV445" s="103"/>
      <c r="SQW445" s="101"/>
      <c r="SQX445" s="102"/>
      <c r="SQY445" s="99"/>
      <c r="SQZ445" s="99"/>
      <c r="SRA445" s="99"/>
      <c r="SRB445" s="103"/>
      <c r="SRC445" s="101"/>
      <c r="SRD445" s="102"/>
      <c r="SRE445" s="99"/>
      <c r="SRF445" s="99"/>
      <c r="SRG445" s="99"/>
      <c r="SRH445" s="103"/>
      <c r="SRI445" s="101"/>
      <c r="SRJ445" s="102"/>
      <c r="SRK445" s="99"/>
      <c r="SRL445" s="99"/>
      <c r="SRM445" s="99"/>
      <c r="SRN445" s="103"/>
      <c r="SRO445" s="101"/>
      <c r="SRP445" s="102"/>
      <c r="SRQ445" s="99"/>
      <c r="SRR445" s="99"/>
      <c r="SRS445" s="99"/>
      <c r="SRT445" s="103"/>
      <c r="SRU445" s="101"/>
      <c r="SRV445" s="102"/>
      <c r="SRW445" s="99"/>
      <c r="SRX445" s="99"/>
      <c r="SRY445" s="99"/>
      <c r="SRZ445" s="103"/>
      <c r="SSA445" s="101"/>
      <c r="SSB445" s="102"/>
      <c r="SSC445" s="99"/>
      <c r="SSD445" s="99"/>
      <c r="SSE445" s="99"/>
      <c r="SSF445" s="103"/>
      <c r="SSG445" s="101"/>
      <c r="SSH445" s="102"/>
      <c r="SSI445" s="99"/>
      <c r="SSJ445" s="99"/>
      <c r="SSK445" s="99"/>
      <c r="SSL445" s="103"/>
      <c r="SSM445" s="101"/>
      <c r="SSN445" s="102"/>
      <c r="SSO445" s="99"/>
      <c r="SSP445" s="99"/>
      <c r="SSQ445" s="99"/>
      <c r="SSR445" s="103"/>
      <c r="SSS445" s="101"/>
      <c r="SST445" s="102"/>
      <c r="SSU445" s="99"/>
      <c r="SSV445" s="99"/>
      <c r="SSW445" s="99"/>
      <c r="SSX445" s="103"/>
      <c r="SSY445" s="101"/>
      <c r="SSZ445" s="102"/>
      <c r="STA445" s="99"/>
      <c r="STB445" s="99"/>
      <c r="STC445" s="99"/>
      <c r="STD445" s="103"/>
      <c r="STE445" s="101"/>
      <c r="STF445" s="102"/>
      <c r="STG445" s="99"/>
      <c r="STH445" s="99"/>
      <c r="STI445" s="99"/>
      <c r="STJ445" s="103"/>
      <c r="STK445" s="101"/>
      <c r="STL445" s="102"/>
      <c r="STM445" s="99"/>
      <c r="STN445" s="99"/>
      <c r="STO445" s="99"/>
      <c r="STP445" s="103"/>
      <c r="STQ445" s="101"/>
      <c r="STR445" s="102"/>
      <c r="STS445" s="99"/>
      <c r="STT445" s="99"/>
      <c r="STU445" s="99"/>
      <c r="STV445" s="103"/>
      <c r="STW445" s="101"/>
      <c r="STX445" s="102"/>
      <c r="STY445" s="99"/>
      <c r="STZ445" s="99"/>
      <c r="SUA445" s="99"/>
      <c r="SUB445" s="103"/>
      <c r="SUC445" s="101"/>
      <c r="SUD445" s="102"/>
      <c r="SUE445" s="99"/>
      <c r="SUF445" s="99"/>
      <c r="SUG445" s="99"/>
      <c r="SUH445" s="103"/>
      <c r="SUI445" s="101"/>
      <c r="SUJ445" s="102"/>
      <c r="SUK445" s="99"/>
      <c r="SUL445" s="99"/>
      <c r="SUM445" s="99"/>
      <c r="SUN445" s="103"/>
      <c r="SUO445" s="101"/>
      <c r="SUP445" s="102"/>
      <c r="SUQ445" s="99"/>
      <c r="SUR445" s="99"/>
      <c r="SUS445" s="99"/>
      <c r="SUT445" s="103"/>
      <c r="SUU445" s="101"/>
      <c r="SUV445" s="102"/>
      <c r="SUW445" s="99"/>
      <c r="SUX445" s="99"/>
      <c r="SUY445" s="99"/>
      <c r="SUZ445" s="103"/>
      <c r="SVA445" s="101"/>
      <c r="SVB445" s="102"/>
      <c r="SVC445" s="99"/>
      <c r="SVD445" s="99"/>
      <c r="SVE445" s="99"/>
      <c r="SVF445" s="103"/>
      <c r="SVG445" s="101"/>
      <c r="SVH445" s="102"/>
      <c r="SVI445" s="99"/>
      <c r="SVJ445" s="99"/>
      <c r="SVK445" s="99"/>
      <c r="SVL445" s="103"/>
      <c r="SVM445" s="101"/>
      <c r="SVN445" s="102"/>
      <c r="SVO445" s="99"/>
      <c r="SVP445" s="99"/>
      <c r="SVQ445" s="99"/>
      <c r="SVR445" s="103"/>
      <c r="SVS445" s="101"/>
      <c r="SVT445" s="102"/>
      <c r="SVU445" s="99"/>
      <c r="SVV445" s="99"/>
      <c r="SVW445" s="99"/>
      <c r="SVX445" s="103"/>
      <c r="SVY445" s="101"/>
      <c r="SVZ445" s="102"/>
      <c r="SWA445" s="99"/>
      <c r="SWB445" s="99"/>
      <c r="SWC445" s="99"/>
      <c r="SWD445" s="103"/>
      <c r="SWE445" s="101"/>
      <c r="SWF445" s="102"/>
      <c r="SWG445" s="99"/>
      <c r="SWH445" s="99"/>
      <c r="SWI445" s="99"/>
      <c r="SWJ445" s="103"/>
      <c r="SWK445" s="101"/>
      <c r="SWL445" s="102"/>
      <c r="SWM445" s="99"/>
      <c r="SWN445" s="99"/>
      <c r="SWO445" s="99"/>
      <c r="SWP445" s="103"/>
      <c r="SWQ445" s="101"/>
      <c r="SWR445" s="102"/>
      <c r="SWS445" s="99"/>
      <c r="SWT445" s="99"/>
      <c r="SWU445" s="99"/>
      <c r="SWV445" s="103"/>
      <c r="SWW445" s="101"/>
      <c r="SWX445" s="102"/>
      <c r="SWY445" s="99"/>
      <c r="SWZ445" s="99"/>
      <c r="SXA445" s="99"/>
      <c r="SXB445" s="103"/>
      <c r="SXC445" s="101"/>
      <c r="SXD445" s="102"/>
      <c r="SXE445" s="99"/>
      <c r="SXF445" s="99"/>
      <c r="SXG445" s="99"/>
      <c r="SXH445" s="103"/>
      <c r="SXI445" s="101"/>
      <c r="SXJ445" s="102"/>
      <c r="SXK445" s="99"/>
      <c r="SXL445" s="99"/>
      <c r="SXM445" s="99"/>
      <c r="SXN445" s="103"/>
      <c r="SXO445" s="101"/>
      <c r="SXP445" s="102"/>
      <c r="SXQ445" s="99"/>
      <c r="SXR445" s="99"/>
      <c r="SXS445" s="99"/>
      <c r="SXT445" s="103"/>
      <c r="SXU445" s="101"/>
      <c r="SXV445" s="102"/>
      <c r="SXW445" s="99"/>
      <c r="SXX445" s="99"/>
      <c r="SXY445" s="99"/>
      <c r="SXZ445" s="103"/>
      <c r="SYA445" s="101"/>
      <c r="SYB445" s="102"/>
      <c r="SYC445" s="99"/>
      <c r="SYD445" s="99"/>
      <c r="SYE445" s="99"/>
      <c r="SYF445" s="103"/>
      <c r="SYG445" s="101"/>
      <c r="SYH445" s="102"/>
      <c r="SYI445" s="99"/>
      <c r="SYJ445" s="99"/>
      <c r="SYK445" s="99"/>
      <c r="SYL445" s="103"/>
      <c r="SYM445" s="101"/>
      <c r="SYN445" s="102"/>
      <c r="SYO445" s="99"/>
      <c r="SYP445" s="99"/>
      <c r="SYQ445" s="99"/>
      <c r="SYR445" s="103"/>
      <c r="SYS445" s="101"/>
      <c r="SYT445" s="102"/>
      <c r="SYU445" s="99"/>
      <c r="SYV445" s="99"/>
      <c r="SYW445" s="99"/>
      <c r="SYX445" s="103"/>
      <c r="SYY445" s="101"/>
      <c r="SYZ445" s="102"/>
      <c r="SZA445" s="99"/>
      <c r="SZB445" s="99"/>
      <c r="SZC445" s="99"/>
      <c r="SZD445" s="103"/>
      <c r="SZE445" s="101"/>
      <c r="SZF445" s="102"/>
      <c r="SZG445" s="99"/>
      <c r="SZH445" s="99"/>
      <c r="SZI445" s="99"/>
      <c r="SZJ445" s="103"/>
      <c r="SZK445" s="101"/>
      <c r="SZL445" s="102"/>
      <c r="SZM445" s="99"/>
      <c r="SZN445" s="99"/>
      <c r="SZO445" s="99"/>
      <c r="SZP445" s="103"/>
      <c r="SZQ445" s="101"/>
      <c r="SZR445" s="102"/>
      <c r="SZS445" s="99"/>
      <c r="SZT445" s="99"/>
      <c r="SZU445" s="99"/>
      <c r="SZV445" s="103"/>
      <c r="SZW445" s="101"/>
      <c r="SZX445" s="102"/>
      <c r="SZY445" s="99"/>
      <c r="SZZ445" s="99"/>
      <c r="TAA445" s="99"/>
      <c r="TAB445" s="103"/>
      <c r="TAC445" s="101"/>
      <c r="TAD445" s="102"/>
      <c r="TAE445" s="99"/>
      <c r="TAF445" s="99"/>
      <c r="TAG445" s="99"/>
      <c r="TAH445" s="103"/>
      <c r="TAI445" s="101"/>
      <c r="TAJ445" s="102"/>
      <c r="TAK445" s="99"/>
      <c r="TAL445" s="99"/>
      <c r="TAM445" s="99"/>
      <c r="TAN445" s="103"/>
      <c r="TAO445" s="101"/>
      <c r="TAP445" s="102"/>
      <c r="TAQ445" s="99"/>
      <c r="TAR445" s="99"/>
      <c r="TAS445" s="99"/>
      <c r="TAT445" s="103"/>
      <c r="TAU445" s="101"/>
      <c r="TAV445" s="102"/>
      <c r="TAW445" s="99"/>
      <c r="TAX445" s="99"/>
      <c r="TAY445" s="99"/>
      <c r="TAZ445" s="103"/>
      <c r="TBA445" s="101"/>
      <c r="TBB445" s="102"/>
      <c r="TBC445" s="99"/>
      <c r="TBD445" s="99"/>
      <c r="TBE445" s="99"/>
      <c r="TBF445" s="103"/>
      <c r="TBG445" s="101"/>
      <c r="TBH445" s="102"/>
      <c r="TBI445" s="99"/>
      <c r="TBJ445" s="99"/>
      <c r="TBK445" s="99"/>
      <c r="TBL445" s="103"/>
      <c r="TBM445" s="101"/>
      <c r="TBN445" s="102"/>
      <c r="TBO445" s="99"/>
      <c r="TBP445" s="99"/>
      <c r="TBQ445" s="99"/>
      <c r="TBR445" s="103"/>
      <c r="TBS445" s="101"/>
      <c r="TBT445" s="102"/>
      <c r="TBU445" s="99"/>
      <c r="TBV445" s="99"/>
      <c r="TBW445" s="99"/>
      <c r="TBX445" s="103"/>
      <c r="TBY445" s="101"/>
      <c r="TBZ445" s="102"/>
      <c r="TCA445" s="99"/>
      <c r="TCB445" s="99"/>
      <c r="TCC445" s="99"/>
      <c r="TCD445" s="103"/>
      <c r="TCE445" s="101"/>
      <c r="TCF445" s="102"/>
      <c r="TCG445" s="99"/>
      <c r="TCH445" s="99"/>
      <c r="TCI445" s="99"/>
      <c r="TCJ445" s="103"/>
      <c r="TCK445" s="101"/>
      <c r="TCL445" s="102"/>
      <c r="TCM445" s="99"/>
      <c r="TCN445" s="99"/>
      <c r="TCO445" s="99"/>
      <c r="TCP445" s="103"/>
      <c r="TCQ445" s="101"/>
      <c r="TCR445" s="102"/>
      <c r="TCS445" s="99"/>
      <c r="TCT445" s="99"/>
      <c r="TCU445" s="99"/>
      <c r="TCV445" s="103"/>
      <c r="TCW445" s="101"/>
      <c r="TCX445" s="102"/>
      <c r="TCY445" s="99"/>
      <c r="TCZ445" s="99"/>
      <c r="TDA445" s="99"/>
      <c r="TDB445" s="103"/>
      <c r="TDC445" s="101"/>
      <c r="TDD445" s="102"/>
      <c r="TDE445" s="99"/>
      <c r="TDF445" s="99"/>
      <c r="TDG445" s="99"/>
      <c r="TDH445" s="103"/>
      <c r="TDI445" s="101"/>
      <c r="TDJ445" s="102"/>
      <c r="TDK445" s="99"/>
      <c r="TDL445" s="99"/>
      <c r="TDM445" s="99"/>
      <c r="TDN445" s="103"/>
      <c r="TDO445" s="101"/>
      <c r="TDP445" s="102"/>
      <c r="TDQ445" s="99"/>
      <c r="TDR445" s="99"/>
      <c r="TDS445" s="99"/>
      <c r="TDT445" s="103"/>
      <c r="TDU445" s="101"/>
      <c r="TDV445" s="102"/>
      <c r="TDW445" s="99"/>
      <c r="TDX445" s="99"/>
      <c r="TDY445" s="99"/>
      <c r="TDZ445" s="103"/>
      <c r="TEA445" s="101"/>
      <c r="TEB445" s="102"/>
      <c r="TEC445" s="99"/>
      <c r="TED445" s="99"/>
      <c r="TEE445" s="99"/>
      <c r="TEF445" s="103"/>
      <c r="TEG445" s="101"/>
      <c r="TEH445" s="102"/>
      <c r="TEI445" s="99"/>
      <c r="TEJ445" s="99"/>
      <c r="TEK445" s="99"/>
      <c r="TEL445" s="103"/>
      <c r="TEM445" s="101"/>
      <c r="TEN445" s="102"/>
      <c r="TEO445" s="99"/>
      <c r="TEP445" s="99"/>
      <c r="TEQ445" s="99"/>
      <c r="TER445" s="103"/>
      <c r="TES445" s="101"/>
      <c r="TET445" s="102"/>
      <c r="TEU445" s="99"/>
      <c r="TEV445" s="99"/>
      <c r="TEW445" s="99"/>
      <c r="TEX445" s="103"/>
      <c r="TEY445" s="101"/>
      <c r="TEZ445" s="102"/>
      <c r="TFA445" s="99"/>
      <c r="TFB445" s="99"/>
      <c r="TFC445" s="99"/>
      <c r="TFD445" s="103"/>
      <c r="TFE445" s="101"/>
      <c r="TFF445" s="102"/>
      <c r="TFG445" s="99"/>
      <c r="TFH445" s="99"/>
      <c r="TFI445" s="99"/>
      <c r="TFJ445" s="103"/>
      <c r="TFK445" s="101"/>
      <c r="TFL445" s="102"/>
      <c r="TFM445" s="99"/>
      <c r="TFN445" s="99"/>
      <c r="TFO445" s="99"/>
      <c r="TFP445" s="103"/>
      <c r="TFQ445" s="101"/>
      <c r="TFR445" s="102"/>
      <c r="TFS445" s="99"/>
      <c r="TFT445" s="99"/>
      <c r="TFU445" s="99"/>
      <c r="TFV445" s="103"/>
      <c r="TFW445" s="101"/>
      <c r="TFX445" s="102"/>
      <c r="TFY445" s="99"/>
      <c r="TFZ445" s="99"/>
      <c r="TGA445" s="99"/>
      <c r="TGB445" s="103"/>
      <c r="TGC445" s="101"/>
      <c r="TGD445" s="102"/>
      <c r="TGE445" s="99"/>
      <c r="TGF445" s="99"/>
      <c r="TGG445" s="99"/>
      <c r="TGH445" s="103"/>
      <c r="TGI445" s="101"/>
      <c r="TGJ445" s="102"/>
      <c r="TGK445" s="99"/>
      <c r="TGL445" s="99"/>
      <c r="TGM445" s="99"/>
      <c r="TGN445" s="103"/>
      <c r="TGO445" s="101"/>
      <c r="TGP445" s="102"/>
      <c r="TGQ445" s="99"/>
      <c r="TGR445" s="99"/>
      <c r="TGS445" s="99"/>
      <c r="TGT445" s="103"/>
      <c r="TGU445" s="101"/>
      <c r="TGV445" s="102"/>
      <c r="TGW445" s="99"/>
      <c r="TGX445" s="99"/>
      <c r="TGY445" s="99"/>
      <c r="TGZ445" s="103"/>
      <c r="THA445" s="101"/>
      <c r="THB445" s="102"/>
      <c r="THC445" s="99"/>
      <c r="THD445" s="99"/>
      <c r="THE445" s="99"/>
      <c r="THF445" s="103"/>
      <c r="THG445" s="101"/>
      <c r="THH445" s="102"/>
      <c r="THI445" s="99"/>
      <c r="THJ445" s="99"/>
      <c r="THK445" s="99"/>
      <c r="THL445" s="103"/>
      <c r="THM445" s="101"/>
      <c r="THN445" s="102"/>
      <c r="THO445" s="99"/>
      <c r="THP445" s="99"/>
      <c r="THQ445" s="99"/>
      <c r="THR445" s="103"/>
      <c r="THS445" s="101"/>
      <c r="THT445" s="102"/>
      <c r="THU445" s="99"/>
      <c r="THV445" s="99"/>
      <c r="THW445" s="99"/>
      <c r="THX445" s="103"/>
      <c r="THY445" s="101"/>
      <c r="THZ445" s="102"/>
      <c r="TIA445" s="99"/>
      <c r="TIB445" s="99"/>
      <c r="TIC445" s="99"/>
      <c r="TID445" s="103"/>
      <c r="TIE445" s="101"/>
      <c r="TIF445" s="102"/>
      <c r="TIG445" s="99"/>
      <c r="TIH445" s="99"/>
      <c r="TII445" s="99"/>
      <c r="TIJ445" s="103"/>
      <c r="TIK445" s="101"/>
      <c r="TIL445" s="102"/>
      <c r="TIM445" s="99"/>
      <c r="TIN445" s="99"/>
      <c r="TIO445" s="99"/>
      <c r="TIP445" s="103"/>
      <c r="TIQ445" s="101"/>
      <c r="TIR445" s="102"/>
      <c r="TIS445" s="99"/>
      <c r="TIT445" s="99"/>
      <c r="TIU445" s="99"/>
      <c r="TIV445" s="103"/>
      <c r="TIW445" s="101"/>
      <c r="TIX445" s="102"/>
      <c r="TIY445" s="99"/>
      <c r="TIZ445" s="99"/>
      <c r="TJA445" s="99"/>
      <c r="TJB445" s="103"/>
      <c r="TJC445" s="101"/>
      <c r="TJD445" s="102"/>
      <c r="TJE445" s="99"/>
      <c r="TJF445" s="99"/>
      <c r="TJG445" s="99"/>
      <c r="TJH445" s="103"/>
      <c r="TJI445" s="101"/>
      <c r="TJJ445" s="102"/>
      <c r="TJK445" s="99"/>
      <c r="TJL445" s="99"/>
      <c r="TJM445" s="99"/>
      <c r="TJN445" s="103"/>
      <c r="TJO445" s="101"/>
      <c r="TJP445" s="102"/>
      <c r="TJQ445" s="99"/>
      <c r="TJR445" s="99"/>
      <c r="TJS445" s="99"/>
      <c r="TJT445" s="103"/>
      <c r="TJU445" s="101"/>
      <c r="TJV445" s="102"/>
      <c r="TJW445" s="99"/>
      <c r="TJX445" s="99"/>
      <c r="TJY445" s="99"/>
      <c r="TJZ445" s="103"/>
      <c r="TKA445" s="101"/>
      <c r="TKB445" s="102"/>
      <c r="TKC445" s="99"/>
      <c r="TKD445" s="99"/>
      <c r="TKE445" s="99"/>
      <c r="TKF445" s="103"/>
      <c r="TKG445" s="101"/>
      <c r="TKH445" s="102"/>
      <c r="TKI445" s="99"/>
      <c r="TKJ445" s="99"/>
      <c r="TKK445" s="99"/>
      <c r="TKL445" s="103"/>
      <c r="TKM445" s="101"/>
      <c r="TKN445" s="102"/>
      <c r="TKO445" s="99"/>
      <c r="TKP445" s="99"/>
      <c r="TKQ445" s="99"/>
      <c r="TKR445" s="103"/>
      <c r="TKS445" s="101"/>
      <c r="TKT445" s="102"/>
      <c r="TKU445" s="99"/>
      <c r="TKV445" s="99"/>
      <c r="TKW445" s="99"/>
      <c r="TKX445" s="103"/>
      <c r="TKY445" s="101"/>
      <c r="TKZ445" s="102"/>
      <c r="TLA445" s="99"/>
      <c r="TLB445" s="99"/>
      <c r="TLC445" s="99"/>
      <c r="TLD445" s="103"/>
      <c r="TLE445" s="101"/>
      <c r="TLF445" s="102"/>
      <c r="TLG445" s="99"/>
      <c r="TLH445" s="99"/>
      <c r="TLI445" s="99"/>
      <c r="TLJ445" s="103"/>
      <c r="TLK445" s="101"/>
      <c r="TLL445" s="102"/>
      <c r="TLM445" s="99"/>
      <c r="TLN445" s="99"/>
      <c r="TLO445" s="99"/>
      <c r="TLP445" s="103"/>
      <c r="TLQ445" s="101"/>
      <c r="TLR445" s="102"/>
      <c r="TLS445" s="99"/>
      <c r="TLT445" s="99"/>
      <c r="TLU445" s="99"/>
      <c r="TLV445" s="103"/>
      <c r="TLW445" s="101"/>
      <c r="TLX445" s="102"/>
      <c r="TLY445" s="99"/>
      <c r="TLZ445" s="99"/>
      <c r="TMA445" s="99"/>
      <c r="TMB445" s="103"/>
      <c r="TMC445" s="101"/>
      <c r="TMD445" s="102"/>
      <c r="TME445" s="99"/>
      <c r="TMF445" s="99"/>
      <c r="TMG445" s="99"/>
      <c r="TMH445" s="103"/>
      <c r="TMI445" s="101"/>
      <c r="TMJ445" s="102"/>
      <c r="TMK445" s="99"/>
      <c r="TML445" s="99"/>
      <c r="TMM445" s="99"/>
      <c r="TMN445" s="103"/>
      <c r="TMO445" s="101"/>
      <c r="TMP445" s="102"/>
      <c r="TMQ445" s="99"/>
      <c r="TMR445" s="99"/>
      <c r="TMS445" s="99"/>
      <c r="TMT445" s="103"/>
      <c r="TMU445" s="101"/>
      <c r="TMV445" s="102"/>
      <c r="TMW445" s="99"/>
      <c r="TMX445" s="99"/>
      <c r="TMY445" s="99"/>
      <c r="TMZ445" s="103"/>
      <c r="TNA445" s="101"/>
      <c r="TNB445" s="102"/>
      <c r="TNC445" s="99"/>
      <c r="TND445" s="99"/>
      <c r="TNE445" s="99"/>
      <c r="TNF445" s="103"/>
      <c r="TNG445" s="101"/>
      <c r="TNH445" s="102"/>
      <c r="TNI445" s="99"/>
      <c r="TNJ445" s="99"/>
      <c r="TNK445" s="99"/>
      <c r="TNL445" s="103"/>
      <c r="TNM445" s="101"/>
      <c r="TNN445" s="102"/>
      <c r="TNO445" s="99"/>
      <c r="TNP445" s="99"/>
      <c r="TNQ445" s="99"/>
      <c r="TNR445" s="103"/>
      <c r="TNS445" s="101"/>
      <c r="TNT445" s="102"/>
      <c r="TNU445" s="99"/>
      <c r="TNV445" s="99"/>
      <c r="TNW445" s="99"/>
      <c r="TNX445" s="103"/>
      <c r="TNY445" s="101"/>
      <c r="TNZ445" s="102"/>
      <c r="TOA445" s="99"/>
      <c r="TOB445" s="99"/>
      <c r="TOC445" s="99"/>
      <c r="TOD445" s="103"/>
      <c r="TOE445" s="101"/>
      <c r="TOF445" s="102"/>
      <c r="TOG445" s="99"/>
      <c r="TOH445" s="99"/>
      <c r="TOI445" s="99"/>
      <c r="TOJ445" s="103"/>
      <c r="TOK445" s="101"/>
      <c r="TOL445" s="102"/>
      <c r="TOM445" s="99"/>
      <c r="TON445" s="99"/>
      <c r="TOO445" s="99"/>
      <c r="TOP445" s="103"/>
      <c r="TOQ445" s="101"/>
      <c r="TOR445" s="102"/>
      <c r="TOS445" s="99"/>
      <c r="TOT445" s="99"/>
      <c r="TOU445" s="99"/>
      <c r="TOV445" s="103"/>
      <c r="TOW445" s="101"/>
      <c r="TOX445" s="102"/>
      <c r="TOY445" s="99"/>
      <c r="TOZ445" s="99"/>
      <c r="TPA445" s="99"/>
      <c r="TPB445" s="103"/>
      <c r="TPC445" s="101"/>
      <c r="TPD445" s="102"/>
      <c r="TPE445" s="99"/>
      <c r="TPF445" s="99"/>
      <c r="TPG445" s="99"/>
      <c r="TPH445" s="103"/>
      <c r="TPI445" s="101"/>
      <c r="TPJ445" s="102"/>
      <c r="TPK445" s="99"/>
      <c r="TPL445" s="99"/>
      <c r="TPM445" s="99"/>
      <c r="TPN445" s="103"/>
      <c r="TPO445" s="101"/>
      <c r="TPP445" s="102"/>
      <c r="TPQ445" s="99"/>
      <c r="TPR445" s="99"/>
      <c r="TPS445" s="99"/>
      <c r="TPT445" s="103"/>
      <c r="TPU445" s="101"/>
      <c r="TPV445" s="102"/>
      <c r="TPW445" s="99"/>
      <c r="TPX445" s="99"/>
      <c r="TPY445" s="99"/>
      <c r="TPZ445" s="103"/>
      <c r="TQA445" s="101"/>
      <c r="TQB445" s="102"/>
      <c r="TQC445" s="99"/>
      <c r="TQD445" s="99"/>
      <c r="TQE445" s="99"/>
      <c r="TQF445" s="103"/>
      <c r="TQG445" s="101"/>
      <c r="TQH445" s="102"/>
      <c r="TQI445" s="99"/>
      <c r="TQJ445" s="99"/>
      <c r="TQK445" s="99"/>
      <c r="TQL445" s="103"/>
      <c r="TQM445" s="101"/>
      <c r="TQN445" s="102"/>
      <c r="TQO445" s="99"/>
      <c r="TQP445" s="99"/>
      <c r="TQQ445" s="99"/>
      <c r="TQR445" s="103"/>
      <c r="TQS445" s="101"/>
      <c r="TQT445" s="102"/>
      <c r="TQU445" s="99"/>
      <c r="TQV445" s="99"/>
      <c r="TQW445" s="99"/>
      <c r="TQX445" s="103"/>
      <c r="TQY445" s="101"/>
      <c r="TQZ445" s="102"/>
      <c r="TRA445" s="99"/>
      <c r="TRB445" s="99"/>
      <c r="TRC445" s="99"/>
      <c r="TRD445" s="103"/>
      <c r="TRE445" s="101"/>
      <c r="TRF445" s="102"/>
      <c r="TRG445" s="99"/>
      <c r="TRH445" s="99"/>
      <c r="TRI445" s="99"/>
      <c r="TRJ445" s="103"/>
      <c r="TRK445" s="101"/>
      <c r="TRL445" s="102"/>
      <c r="TRM445" s="99"/>
      <c r="TRN445" s="99"/>
      <c r="TRO445" s="99"/>
      <c r="TRP445" s="103"/>
      <c r="TRQ445" s="101"/>
      <c r="TRR445" s="102"/>
      <c r="TRS445" s="99"/>
      <c r="TRT445" s="99"/>
      <c r="TRU445" s="99"/>
      <c r="TRV445" s="103"/>
      <c r="TRW445" s="101"/>
      <c r="TRX445" s="102"/>
      <c r="TRY445" s="99"/>
      <c r="TRZ445" s="99"/>
      <c r="TSA445" s="99"/>
      <c r="TSB445" s="103"/>
      <c r="TSC445" s="101"/>
      <c r="TSD445" s="102"/>
      <c r="TSE445" s="99"/>
      <c r="TSF445" s="99"/>
      <c r="TSG445" s="99"/>
      <c r="TSH445" s="103"/>
      <c r="TSI445" s="101"/>
      <c r="TSJ445" s="102"/>
      <c r="TSK445" s="99"/>
      <c r="TSL445" s="99"/>
      <c r="TSM445" s="99"/>
      <c r="TSN445" s="103"/>
      <c r="TSO445" s="101"/>
      <c r="TSP445" s="102"/>
      <c r="TSQ445" s="99"/>
      <c r="TSR445" s="99"/>
      <c r="TSS445" s="99"/>
      <c r="TST445" s="103"/>
      <c r="TSU445" s="101"/>
      <c r="TSV445" s="102"/>
      <c r="TSW445" s="99"/>
      <c r="TSX445" s="99"/>
      <c r="TSY445" s="99"/>
      <c r="TSZ445" s="103"/>
      <c r="TTA445" s="101"/>
      <c r="TTB445" s="102"/>
      <c r="TTC445" s="99"/>
      <c r="TTD445" s="99"/>
      <c r="TTE445" s="99"/>
      <c r="TTF445" s="103"/>
      <c r="TTG445" s="101"/>
      <c r="TTH445" s="102"/>
      <c r="TTI445" s="99"/>
      <c r="TTJ445" s="99"/>
      <c r="TTK445" s="99"/>
      <c r="TTL445" s="103"/>
      <c r="TTM445" s="101"/>
      <c r="TTN445" s="102"/>
      <c r="TTO445" s="99"/>
      <c r="TTP445" s="99"/>
      <c r="TTQ445" s="99"/>
      <c r="TTR445" s="103"/>
      <c r="TTS445" s="101"/>
      <c r="TTT445" s="102"/>
      <c r="TTU445" s="99"/>
      <c r="TTV445" s="99"/>
      <c r="TTW445" s="99"/>
      <c r="TTX445" s="103"/>
      <c r="TTY445" s="101"/>
      <c r="TTZ445" s="102"/>
      <c r="TUA445" s="99"/>
      <c r="TUB445" s="99"/>
      <c r="TUC445" s="99"/>
      <c r="TUD445" s="103"/>
      <c r="TUE445" s="101"/>
      <c r="TUF445" s="102"/>
      <c r="TUG445" s="99"/>
      <c r="TUH445" s="99"/>
      <c r="TUI445" s="99"/>
      <c r="TUJ445" s="103"/>
      <c r="TUK445" s="101"/>
      <c r="TUL445" s="102"/>
      <c r="TUM445" s="99"/>
      <c r="TUN445" s="99"/>
      <c r="TUO445" s="99"/>
      <c r="TUP445" s="103"/>
      <c r="TUQ445" s="101"/>
      <c r="TUR445" s="102"/>
      <c r="TUS445" s="99"/>
      <c r="TUT445" s="99"/>
      <c r="TUU445" s="99"/>
      <c r="TUV445" s="103"/>
      <c r="TUW445" s="101"/>
      <c r="TUX445" s="102"/>
      <c r="TUY445" s="99"/>
      <c r="TUZ445" s="99"/>
      <c r="TVA445" s="99"/>
      <c r="TVB445" s="103"/>
      <c r="TVC445" s="101"/>
      <c r="TVD445" s="102"/>
      <c r="TVE445" s="99"/>
      <c r="TVF445" s="99"/>
      <c r="TVG445" s="99"/>
      <c r="TVH445" s="103"/>
      <c r="TVI445" s="101"/>
      <c r="TVJ445" s="102"/>
      <c r="TVK445" s="99"/>
      <c r="TVL445" s="99"/>
      <c r="TVM445" s="99"/>
      <c r="TVN445" s="103"/>
      <c r="TVO445" s="101"/>
      <c r="TVP445" s="102"/>
      <c r="TVQ445" s="99"/>
      <c r="TVR445" s="99"/>
      <c r="TVS445" s="99"/>
      <c r="TVT445" s="103"/>
      <c r="TVU445" s="101"/>
      <c r="TVV445" s="102"/>
      <c r="TVW445" s="99"/>
      <c r="TVX445" s="99"/>
      <c r="TVY445" s="99"/>
      <c r="TVZ445" s="103"/>
      <c r="TWA445" s="101"/>
      <c r="TWB445" s="102"/>
      <c r="TWC445" s="99"/>
      <c r="TWD445" s="99"/>
      <c r="TWE445" s="99"/>
      <c r="TWF445" s="103"/>
      <c r="TWG445" s="101"/>
      <c r="TWH445" s="102"/>
      <c r="TWI445" s="99"/>
      <c r="TWJ445" s="99"/>
      <c r="TWK445" s="99"/>
      <c r="TWL445" s="103"/>
      <c r="TWM445" s="101"/>
      <c r="TWN445" s="102"/>
      <c r="TWO445" s="99"/>
      <c r="TWP445" s="99"/>
      <c r="TWQ445" s="99"/>
      <c r="TWR445" s="103"/>
      <c r="TWS445" s="101"/>
      <c r="TWT445" s="102"/>
      <c r="TWU445" s="99"/>
      <c r="TWV445" s="99"/>
      <c r="TWW445" s="99"/>
      <c r="TWX445" s="103"/>
      <c r="TWY445" s="101"/>
      <c r="TWZ445" s="102"/>
      <c r="TXA445" s="99"/>
      <c r="TXB445" s="99"/>
      <c r="TXC445" s="99"/>
      <c r="TXD445" s="103"/>
      <c r="TXE445" s="101"/>
      <c r="TXF445" s="102"/>
      <c r="TXG445" s="99"/>
      <c r="TXH445" s="99"/>
      <c r="TXI445" s="99"/>
      <c r="TXJ445" s="103"/>
      <c r="TXK445" s="101"/>
      <c r="TXL445" s="102"/>
      <c r="TXM445" s="99"/>
      <c r="TXN445" s="99"/>
      <c r="TXO445" s="99"/>
      <c r="TXP445" s="103"/>
      <c r="TXQ445" s="101"/>
      <c r="TXR445" s="102"/>
      <c r="TXS445" s="99"/>
      <c r="TXT445" s="99"/>
      <c r="TXU445" s="99"/>
      <c r="TXV445" s="103"/>
      <c r="TXW445" s="101"/>
      <c r="TXX445" s="102"/>
      <c r="TXY445" s="99"/>
      <c r="TXZ445" s="99"/>
      <c r="TYA445" s="99"/>
      <c r="TYB445" s="103"/>
      <c r="TYC445" s="101"/>
      <c r="TYD445" s="102"/>
      <c r="TYE445" s="99"/>
      <c r="TYF445" s="99"/>
      <c r="TYG445" s="99"/>
      <c r="TYH445" s="103"/>
      <c r="TYI445" s="101"/>
      <c r="TYJ445" s="102"/>
      <c r="TYK445" s="99"/>
      <c r="TYL445" s="99"/>
      <c r="TYM445" s="99"/>
      <c r="TYN445" s="103"/>
      <c r="TYO445" s="101"/>
      <c r="TYP445" s="102"/>
      <c r="TYQ445" s="99"/>
      <c r="TYR445" s="99"/>
      <c r="TYS445" s="99"/>
      <c r="TYT445" s="103"/>
      <c r="TYU445" s="101"/>
      <c r="TYV445" s="102"/>
      <c r="TYW445" s="99"/>
      <c r="TYX445" s="99"/>
      <c r="TYY445" s="99"/>
      <c r="TYZ445" s="103"/>
      <c r="TZA445" s="101"/>
      <c r="TZB445" s="102"/>
      <c r="TZC445" s="99"/>
      <c r="TZD445" s="99"/>
      <c r="TZE445" s="99"/>
      <c r="TZF445" s="103"/>
      <c r="TZG445" s="101"/>
      <c r="TZH445" s="102"/>
      <c r="TZI445" s="99"/>
      <c r="TZJ445" s="99"/>
      <c r="TZK445" s="99"/>
      <c r="TZL445" s="103"/>
      <c r="TZM445" s="101"/>
      <c r="TZN445" s="102"/>
      <c r="TZO445" s="99"/>
      <c r="TZP445" s="99"/>
      <c r="TZQ445" s="99"/>
      <c r="TZR445" s="103"/>
      <c r="TZS445" s="101"/>
      <c r="TZT445" s="102"/>
      <c r="TZU445" s="99"/>
      <c r="TZV445" s="99"/>
      <c r="TZW445" s="99"/>
      <c r="TZX445" s="103"/>
      <c r="TZY445" s="101"/>
      <c r="TZZ445" s="102"/>
      <c r="UAA445" s="99"/>
      <c r="UAB445" s="99"/>
      <c r="UAC445" s="99"/>
      <c r="UAD445" s="103"/>
      <c r="UAE445" s="101"/>
      <c r="UAF445" s="102"/>
      <c r="UAG445" s="99"/>
      <c r="UAH445" s="99"/>
      <c r="UAI445" s="99"/>
      <c r="UAJ445" s="103"/>
      <c r="UAK445" s="101"/>
      <c r="UAL445" s="102"/>
      <c r="UAM445" s="99"/>
      <c r="UAN445" s="99"/>
      <c r="UAO445" s="99"/>
      <c r="UAP445" s="103"/>
      <c r="UAQ445" s="101"/>
      <c r="UAR445" s="102"/>
      <c r="UAS445" s="99"/>
      <c r="UAT445" s="99"/>
      <c r="UAU445" s="99"/>
      <c r="UAV445" s="103"/>
      <c r="UAW445" s="101"/>
      <c r="UAX445" s="102"/>
      <c r="UAY445" s="99"/>
      <c r="UAZ445" s="99"/>
      <c r="UBA445" s="99"/>
      <c r="UBB445" s="103"/>
      <c r="UBC445" s="101"/>
      <c r="UBD445" s="102"/>
      <c r="UBE445" s="99"/>
      <c r="UBF445" s="99"/>
      <c r="UBG445" s="99"/>
      <c r="UBH445" s="103"/>
      <c r="UBI445" s="101"/>
      <c r="UBJ445" s="102"/>
      <c r="UBK445" s="99"/>
      <c r="UBL445" s="99"/>
      <c r="UBM445" s="99"/>
      <c r="UBN445" s="103"/>
      <c r="UBO445" s="101"/>
      <c r="UBP445" s="102"/>
      <c r="UBQ445" s="99"/>
      <c r="UBR445" s="99"/>
      <c r="UBS445" s="99"/>
      <c r="UBT445" s="103"/>
      <c r="UBU445" s="101"/>
      <c r="UBV445" s="102"/>
      <c r="UBW445" s="99"/>
      <c r="UBX445" s="99"/>
      <c r="UBY445" s="99"/>
      <c r="UBZ445" s="103"/>
      <c r="UCA445" s="101"/>
      <c r="UCB445" s="102"/>
      <c r="UCC445" s="99"/>
      <c r="UCD445" s="99"/>
      <c r="UCE445" s="99"/>
      <c r="UCF445" s="103"/>
      <c r="UCG445" s="101"/>
      <c r="UCH445" s="102"/>
      <c r="UCI445" s="99"/>
      <c r="UCJ445" s="99"/>
      <c r="UCK445" s="99"/>
      <c r="UCL445" s="103"/>
      <c r="UCM445" s="101"/>
      <c r="UCN445" s="102"/>
      <c r="UCO445" s="99"/>
      <c r="UCP445" s="99"/>
      <c r="UCQ445" s="99"/>
      <c r="UCR445" s="103"/>
      <c r="UCS445" s="101"/>
      <c r="UCT445" s="102"/>
      <c r="UCU445" s="99"/>
      <c r="UCV445" s="99"/>
      <c r="UCW445" s="99"/>
      <c r="UCX445" s="103"/>
      <c r="UCY445" s="101"/>
      <c r="UCZ445" s="102"/>
      <c r="UDA445" s="99"/>
      <c r="UDB445" s="99"/>
      <c r="UDC445" s="99"/>
      <c r="UDD445" s="103"/>
      <c r="UDE445" s="101"/>
      <c r="UDF445" s="102"/>
      <c r="UDG445" s="99"/>
      <c r="UDH445" s="99"/>
      <c r="UDI445" s="99"/>
      <c r="UDJ445" s="103"/>
      <c r="UDK445" s="101"/>
      <c r="UDL445" s="102"/>
      <c r="UDM445" s="99"/>
      <c r="UDN445" s="99"/>
      <c r="UDO445" s="99"/>
      <c r="UDP445" s="103"/>
      <c r="UDQ445" s="101"/>
      <c r="UDR445" s="102"/>
      <c r="UDS445" s="99"/>
      <c r="UDT445" s="99"/>
      <c r="UDU445" s="99"/>
      <c r="UDV445" s="103"/>
      <c r="UDW445" s="101"/>
      <c r="UDX445" s="102"/>
      <c r="UDY445" s="99"/>
      <c r="UDZ445" s="99"/>
      <c r="UEA445" s="99"/>
      <c r="UEB445" s="103"/>
      <c r="UEC445" s="101"/>
      <c r="UED445" s="102"/>
      <c r="UEE445" s="99"/>
      <c r="UEF445" s="99"/>
      <c r="UEG445" s="99"/>
      <c r="UEH445" s="103"/>
      <c r="UEI445" s="101"/>
      <c r="UEJ445" s="102"/>
      <c r="UEK445" s="99"/>
      <c r="UEL445" s="99"/>
      <c r="UEM445" s="99"/>
      <c r="UEN445" s="103"/>
      <c r="UEO445" s="101"/>
      <c r="UEP445" s="102"/>
      <c r="UEQ445" s="99"/>
      <c r="UER445" s="99"/>
      <c r="UES445" s="99"/>
      <c r="UET445" s="103"/>
      <c r="UEU445" s="101"/>
      <c r="UEV445" s="102"/>
      <c r="UEW445" s="99"/>
      <c r="UEX445" s="99"/>
      <c r="UEY445" s="99"/>
      <c r="UEZ445" s="103"/>
      <c r="UFA445" s="101"/>
      <c r="UFB445" s="102"/>
      <c r="UFC445" s="99"/>
      <c r="UFD445" s="99"/>
      <c r="UFE445" s="99"/>
      <c r="UFF445" s="103"/>
      <c r="UFG445" s="101"/>
      <c r="UFH445" s="102"/>
      <c r="UFI445" s="99"/>
      <c r="UFJ445" s="99"/>
      <c r="UFK445" s="99"/>
      <c r="UFL445" s="103"/>
      <c r="UFM445" s="101"/>
      <c r="UFN445" s="102"/>
      <c r="UFO445" s="99"/>
      <c r="UFP445" s="99"/>
      <c r="UFQ445" s="99"/>
      <c r="UFR445" s="103"/>
      <c r="UFS445" s="101"/>
      <c r="UFT445" s="102"/>
      <c r="UFU445" s="99"/>
      <c r="UFV445" s="99"/>
      <c r="UFW445" s="99"/>
      <c r="UFX445" s="103"/>
      <c r="UFY445" s="101"/>
      <c r="UFZ445" s="102"/>
      <c r="UGA445" s="99"/>
      <c r="UGB445" s="99"/>
      <c r="UGC445" s="99"/>
      <c r="UGD445" s="103"/>
      <c r="UGE445" s="101"/>
      <c r="UGF445" s="102"/>
      <c r="UGG445" s="99"/>
      <c r="UGH445" s="99"/>
      <c r="UGI445" s="99"/>
      <c r="UGJ445" s="103"/>
      <c r="UGK445" s="101"/>
      <c r="UGL445" s="102"/>
      <c r="UGM445" s="99"/>
      <c r="UGN445" s="99"/>
      <c r="UGO445" s="99"/>
      <c r="UGP445" s="103"/>
      <c r="UGQ445" s="101"/>
      <c r="UGR445" s="102"/>
      <c r="UGS445" s="99"/>
      <c r="UGT445" s="99"/>
      <c r="UGU445" s="99"/>
      <c r="UGV445" s="103"/>
      <c r="UGW445" s="101"/>
      <c r="UGX445" s="102"/>
      <c r="UGY445" s="99"/>
      <c r="UGZ445" s="99"/>
      <c r="UHA445" s="99"/>
      <c r="UHB445" s="103"/>
      <c r="UHC445" s="101"/>
      <c r="UHD445" s="102"/>
      <c r="UHE445" s="99"/>
      <c r="UHF445" s="99"/>
      <c r="UHG445" s="99"/>
      <c r="UHH445" s="103"/>
      <c r="UHI445" s="101"/>
      <c r="UHJ445" s="102"/>
      <c r="UHK445" s="99"/>
      <c r="UHL445" s="99"/>
      <c r="UHM445" s="99"/>
      <c r="UHN445" s="103"/>
      <c r="UHO445" s="101"/>
      <c r="UHP445" s="102"/>
      <c r="UHQ445" s="99"/>
      <c r="UHR445" s="99"/>
      <c r="UHS445" s="99"/>
      <c r="UHT445" s="103"/>
      <c r="UHU445" s="101"/>
      <c r="UHV445" s="102"/>
      <c r="UHW445" s="99"/>
      <c r="UHX445" s="99"/>
      <c r="UHY445" s="99"/>
      <c r="UHZ445" s="103"/>
      <c r="UIA445" s="101"/>
      <c r="UIB445" s="102"/>
      <c r="UIC445" s="99"/>
      <c r="UID445" s="99"/>
      <c r="UIE445" s="99"/>
      <c r="UIF445" s="103"/>
      <c r="UIG445" s="101"/>
      <c r="UIH445" s="102"/>
      <c r="UII445" s="99"/>
      <c r="UIJ445" s="99"/>
      <c r="UIK445" s="99"/>
      <c r="UIL445" s="103"/>
      <c r="UIM445" s="101"/>
      <c r="UIN445" s="102"/>
      <c r="UIO445" s="99"/>
      <c r="UIP445" s="99"/>
      <c r="UIQ445" s="99"/>
      <c r="UIR445" s="103"/>
      <c r="UIS445" s="101"/>
      <c r="UIT445" s="102"/>
      <c r="UIU445" s="99"/>
      <c r="UIV445" s="99"/>
      <c r="UIW445" s="99"/>
      <c r="UIX445" s="103"/>
      <c r="UIY445" s="101"/>
      <c r="UIZ445" s="102"/>
      <c r="UJA445" s="99"/>
      <c r="UJB445" s="99"/>
      <c r="UJC445" s="99"/>
      <c r="UJD445" s="103"/>
      <c r="UJE445" s="101"/>
      <c r="UJF445" s="102"/>
      <c r="UJG445" s="99"/>
      <c r="UJH445" s="99"/>
      <c r="UJI445" s="99"/>
      <c r="UJJ445" s="103"/>
      <c r="UJK445" s="101"/>
      <c r="UJL445" s="102"/>
      <c r="UJM445" s="99"/>
      <c r="UJN445" s="99"/>
      <c r="UJO445" s="99"/>
      <c r="UJP445" s="103"/>
      <c r="UJQ445" s="101"/>
      <c r="UJR445" s="102"/>
      <c r="UJS445" s="99"/>
      <c r="UJT445" s="99"/>
      <c r="UJU445" s="99"/>
      <c r="UJV445" s="103"/>
      <c r="UJW445" s="101"/>
      <c r="UJX445" s="102"/>
      <c r="UJY445" s="99"/>
      <c r="UJZ445" s="99"/>
      <c r="UKA445" s="99"/>
      <c r="UKB445" s="103"/>
      <c r="UKC445" s="101"/>
      <c r="UKD445" s="102"/>
      <c r="UKE445" s="99"/>
      <c r="UKF445" s="99"/>
      <c r="UKG445" s="99"/>
      <c r="UKH445" s="103"/>
      <c r="UKI445" s="101"/>
      <c r="UKJ445" s="102"/>
      <c r="UKK445" s="99"/>
      <c r="UKL445" s="99"/>
      <c r="UKM445" s="99"/>
      <c r="UKN445" s="103"/>
      <c r="UKO445" s="101"/>
      <c r="UKP445" s="102"/>
      <c r="UKQ445" s="99"/>
      <c r="UKR445" s="99"/>
      <c r="UKS445" s="99"/>
      <c r="UKT445" s="103"/>
      <c r="UKU445" s="101"/>
      <c r="UKV445" s="102"/>
      <c r="UKW445" s="99"/>
      <c r="UKX445" s="99"/>
      <c r="UKY445" s="99"/>
      <c r="UKZ445" s="103"/>
      <c r="ULA445" s="101"/>
      <c r="ULB445" s="102"/>
      <c r="ULC445" s="99"/>
      <c r="ULD445" s="99"/>
      <c r="ULE445" s="99"/>
      <c r="ULF445" s="103"/>
      <c r="ULG445" s="101"/>
      <c r="ULH445" s="102"/>
      <c r="ULI445" s="99"/>
      <c r="ULJ445" s="99"/>
      <c r="ULK445" s="99"/>
      <c r="ULL445" s="103"/>
      <c r="ULM445" s="101"/>
      <c r="ULN445" s="102"/>
      <c r="ULO445" s="99"/>
      <c r="ULP445" s="99"/>
      <c r="ULQ445" s="99"/>
      <c r="ULR445" s="103"/>
      <c r="ULS445" s="101"/>
      <c r="ULT445" s="102"/>
      <c r="ULU445" s="99"/>
      <c r="ULV445" s="99"/>
      <c r="ULW445" s="99"/>
      <c r="ULX445" s="103"/>
      <c r="ULY445" s="101"/>
      <c r="ULZ445" s="102"/>
      <c r="UMA445" s="99"/>
      <c r="UMB445" s="99"/>
      <c r="UMC445" s="99"/>
      <c r="UMD445" s="103"/>
      <c r="UME445" s="101"/>
      <c r="UMF445" s="102"/>
      <c r="UMG445" s="99"/>
      <c r="UMH445" s="99"/>
      <c r="UMI445" s="99"/>
      <c r="UMJ445" s="103"/>
      <c r="UMK445" s="101"/>
      <c r="UML445" s="102"/>
      <c r="UMM445" s="99"/>
      <c r="UMN445" s="99"/>
      <c r="UMO445" s="99"/>
      <c r="UMP445" s="103"/>
      <c r="UMQ445" s="101"/>
      <c r="UMR445" s="102"/>
      <c r="UMS445" s="99"/>
      <c r="UMT445" s="99"/>
      <c r="UMU445" s="99"/>
      <c r="UMV445" s="103"/>
      <c r="UMW445" s="101"/>
      <c r="UMX445" s="102"/>
      <c r="UMY445" s="99"/>
      <c r="UMZ445" s="99"/>
      <c r="UNA445" s="99"/>
      <c r="UNB445" s="103"/>
      <c r="UNC445" s="101"/>
      <c r="UND445" s="102"/>
      <c r="UNE445" s="99"/>
      <c r="UNF445" s="99"/>
      <c r="UNG445" s="99"/>
      <c r="UNH445" s="103"/>
      <c r="UNI445" s="101"/>
      <c r="UNJ445" s="102"/>
      <c r="UNK445" s="99"/>
      <c r="UNL445" s="99"/>
      <c r="UNM445" s="99"/>
      <c r="UNN445" s="103"/>
      <c r="UNO445" s="101"/>
      <c r="UNP445" s="102"/>
      <c r="UNQ445" s="99"/>
      <c r="UNR445" s="99"/>
      <c r="UNS445" s="99"/>
      <c r="UNT445" s="103"/>
      <c r="UNU445" s="101"/>
      <c r="UNV445" s="102"/>
      <c r="UNW445" s="99"/>
      <c r="UNX445" s="99"/>
      <c r="UNY445" s="99"/>
      <c r="UNZ445" s="103"/>
      <c r="UOA445" s="101"/>
      <c r="UOB445" s="102"/>
      <c r="UOC445" s="99"/>
      <c r="UOD445" s="99"/>
      <c r="UOE445" s="99"/>
      <c r="UOF445" s="103"/>
      <c r="UOG445" s="101"/>
      <c r="UOH445" s="102"/>
      <c r="UOI445" s="99"/>
      <c r="UOJ445" s="99"/>
      <c r="UOK445" s="99"/>
      <c r="UOL445" s="103"/>
      <c r="UOM445" s="101"/>
      <c r="UON445" s="102"/>
      <c r="UOO445" s="99"/>
      <c r="UOP445" s="99"/>
      <c r="UOQ445" s="99"/>
      <c r="UOR445" s="103"/>
      <c r="UOS445" s="101"/>
      <c r="UOT445" s="102"/>
      <c r="UOU445" s="99"/>
      <c r="UOV445" s="99"/>
      <c r="UOW445" s="99"/>
      <c r="UOX445" s="103"/>
      <c r="UOY445" s="101"/>
      <c r="UOZ445" s="102"/>
      <c r="UPA445" s="99"/>
      <c r="UPB445" s="99"/>
      <c r="UPC445" s="99"/>
      <c r="UPD445" s="103"/>
      <c r="UPE445" s="101"/>
      <c r="UPF445" s="102"/>
      <c r="UPG445" s="99"/>
      <c r="UPH445" s="99"/>
      <c r="UPI445" s="99"/>
      <c r="UPJ445" s="103"/>
      <c r="UPK445" s="101"/>
      <c r="UPL445" s="102"/>
      <c r="UPM445" s="99"/>
      <c r="UPN445" s="99"/>
      <c r="UPO445" s="99"/>
      <c r="UPP445" s="103"/>
      <c r="UPQ445" s="101"/>
      <c r="UPR445" s="102"/>
      <c r="UPS445" s="99"/>
      <c r="UPT445" s="99"/>
      <c r="UPU445" s="99"/>
      <c r="UPV445" s="103"/>
      <c r="UPW445" s="101"/>
      <c r="UPX445" s="102"/>
      <c r="UPY445" s="99"/>
      <c r="UPZ445" s="99"/>
      <c r="UQA445" s="99"/>
      <c r="UQB445" s="103"/>
      <c r="UQC445" s="101"/>
      <c r="UQD445" s="102"/>
      <c r="UQE445" s="99"/>
      <c r="UQF445" s="99"/>
      <c r="UQG445" s="99"/>
      <c r="UQH445" s="103"/>
      <c r="UQI445" s="101"/>
      <c r="UQJ445" s="102"/>
      <c r="UQK445" s="99"/>
      <c r="UQL445" s="99"/>
      <c r="UQM445" s="99"/>
      <c r="UQN445" s="103"/>
      <c r="UQO445" s="101"/>
      <c r="UQP445" s="102"/>
      <c r="UQQ445" s="99"/>
      <c r="UQR445" s="99"/>
      <c r="UQS445" s="99"/>
      <c r="UQT445" s="103"/>
      <c r="UQU445" s="101"/>
      <c r="UQV445" s="102"/>
      <c r="UQW445" s="99"/>
      <c r="UQX445" s="99"/>
      <c r="UQY445" s="99"/>
      <c r="UQZ445" s="103"/>
      <c r="URA445" s="101"/>
      <c r="URB445" s="102"/>
      <c r="URC445" s="99"/>
      <c r="URD445" s="99"/>
      <c r="URE445" s="99"/>
      <c r="URF445" s="103"/>
      <c r="URG445" s="101"/>
      <c r="URH445" s="102"/>
      <c r="URI445" s="99"/>
      <c r="URJ445" s="99"/>
      <c r="URK445" s="99"/>
      <c r="URL445" s="103"/>
      <c r="URM445" s="101"/>
      <c r="URN445" s="102"/>
      <c r="URO445" s="99"/>
      <c r="URP445" s="99"/>
      <c r="URQ445" s="99"/>
      <c r="URR445" s="103"/>
      <c r="URS445" s="101"/>
      <c r="URT445" s="102"/>
      <c r="URU445" s="99"/>
      <c r="URV445" s="99"/>
      <c r="URW445" s="99"/>
      <c r="URX445" s="103"/>
      <c r="URY445" s="101"/>
      <c r="URZ445" s="102"/>
      <c r="USA445" s="99"/>
      <c r="USB445" s="99"/>
      <c r="USC445" s="99"/>
      <c r="USD445" s="103"/>
      <c r="USE445" s="101"/>
      <c r="USF445" s="102"/>
      <c r="USG445" s="99"/>
      <c r="USH445" s="99"/>
      <c r="USI445" s="99"/>
      <c r="USJ445" s="103"/>
      <c r="USK445" s="101"/>
      <c r="USL445" s="102"/>
      <c r="USM445" s="99"/>
      <c r="USN445" s="99"/>
      <c r="USO445" s="99"/>
      <c r="USP445" s="103"/>
      <c r="USQ445" s="101"/>
      <c r="USR445" s="102"/>
      <c r="USS445" s="99"/>
      <c r="UST445" s="99"/>
      <c r="USU445" s="99"/>
      <c r="USV445" s="103"/>
      <c r="USW445" s="101"/>
      <c r="USX445" s="102"/>
      <c r="USY445" s="99"/>
      <c r="USZ445" s="99"/>
      <c r="UTA445" s="99"/>
      <c r="UTB445" s="103"/>
      <c r="UTC445" s="101"/>
      <c r="UTD445" s="102"/>
      <c r="UTE445" s="99"/>
      <c r="UTF445" s="99"/>
      <c r="UTG445" s="99"/>
      <c r="UTH445" s="103"/>
      <c r="UTI445" s="101"/>
      <c r="UTJ445" s="102"/>
      <c r="UTK445" s="99"/>
      <c r="UTL445" s="99"/>
      <c r="UTM445" s="99"/>
      <c r="UTN445" s="103"/>
      <c r="UTO445" s="101"/>
      <c r="UTP445" s="102"/>
      <c r="UTQ445" s="99"/>
      <c r="UTR445" s="99"/>
      <c r="UTS445" s="99"/>
      <c r="UTT445" s="103"/>
      <c r="UTU445" s="101"/>
      <c r="UTV445" s="102"/>
      <c r="UTW445" s="99"/>
      <c r="UTX445" s="99"/>
      <c r="UTY445" s="99"/>
      <c r="UTZ445" s="103"/>
      <c r="UUA445" s="101"/>
      <c r="UUB445" s="102"/>
      <c r="UUC445" s="99"/>
      <c r="UUD445" s="99"/>
      <c r="UUE445" s="99"/>
      <c r="UUF445" s="103"/>
      <c r="UUG445" s="101"/>
      <c r="UUH445" s="102"/>
      <c r="UUI445" s="99"/>
      <c r="UUJ445" s="99"/>
      <c r="UUK445" s="99"/>
      <c r="UUL445" s="103"/>
      <c r="UUM445" s="101"/>
      <c r="UUN445" s="102"/>
      <c r="UUO445" s="99"/>
      <c r="UUP445" s="99"/>
      <c r="UUQ445" s="99"/>
      <c r="UUR445" s="103"/>
      <c r="UUS445" s="101"/>
      <c r="UUT445" s="102"/>
      <c r="UUU445" s="99"/>
      <c r="UUV445" s="99"/>
      <c r="UUW445" s="99"/>
      <c r="UUX445" s="103"/>
      <c r="UUY445" s="101"/>
      <c r="UUZ445" s="102"/>
      <c r="UVA445" s="99"/>
      <c r="UVB445" s="99"/>
      <c r="UVC445" s="99"/>
      <c r="UVD445" s="103"/>
      <c r="UVE445" s="101"/>
      <c r="UVF445" s="102"/>
      <c r="UVG445" s="99"/>
      <c r="UVH445" s="99"/>
      <c r="UVI445" s="99"/>
      <c r="UVJ445" s="103"/>
      <c r="UVK445" s="101"/>
      <c r="UVL445" s="102"/>
      <c r="UVM445" s="99"/>
      <c r="UVN445" s="99"/>
      <c r="UVO445" s="99"/>
      <c r="UVP445" s="103"/>
      <c r="UVQ445" s="101"/>
      <c r="UVR445" s="102"/>
      <c r="UVS445" s="99"/>
      <c r="UVT445" s="99"/>
      <c r="UVU445" s="99"/>
      <c r="UVV445" s="103"/>
      <c r="UVW445" s="101"/>
      <c r="UVX445" s="102"/>
      <c r="UVY445" s="99"/>
      <c r="UVZ445" s="99"/>
      <c r="UWA445" s="99"/>
      <c r="UWB445" s="103"/>
      <c r="UWC445" s="101"/>
      <c r="UWD445" s="102"/>
      <c r="UWE445" s="99"/>
      <c r="UWF445" s="99"/>
      <c r="UWG445" s="99"/>
      <c r="UWH445" s="103"/>
      <c r="UWI445" s="101"/>
      <c r="UWJ445" s="102"/>
      <c r="UWK445" s="99"/>
      <c r="UWL445" s="99"/>
      <c r="UWM445" s="99"/>
      <c r="UWN445" s="103"/>
      <c r="UWO445" s="101"/>
      <c r="UWP445" s="102"/>
      <c r="UWQ445" s="99"/>
      <c r="UWR445" s="99"/>
      <c r="UWS445" s="99"/>
      <c r="UWT445" s="103"/>
      <c r="UWU445" s="101"/>
      <c r="UWV445" s="102"/>
      <c r="UWW445" s="99"/>
      <c r="UWX445" s="99"/>
      <c r="UWY445" s="99"/>
      <c r="UWZ445" s="103"/>
      <c r="UXA445" s="101"/>
      <c r="UXB445" s="102"/>
      <c r="UXC445" s="99"/>
      <c r="UXD445" s="99"/>
      <c r="UXE445" s="99"/>
      <c r="UXF445" s="103"/>
      <c r="UXG445" s="101"/>
      <c r="UXH445" s="102"/>
      <c r="UXI445" s="99"/>
      <c r="UXJ445" s="99"/>
      <c r="UXK445" s="99"/>
      <c r="UXL445" s="103"/>
      <c r="UXM445" s="101"/>
      <c r="UXN445" s="102"/>
      <c r="UXO445" s="99"/>
      <c r="UXP445" s="99"/>
      <c r="UXQ445" s="99"/>
      <c r="UXR445" s="103"/>
      <c r="UXS445" s="101"/>
      <c r="UXT445" s="102"/>
      <c r="UXU445" s="99"/>
      <c r="UXV445" s="99"/>
      <c r="UXW445" s="99"/>
      <c r="UXX445" s="103"/>
      <c r="UXY445" s="101"/>
      <c r="UXZ445" s="102"/>
      <c r="UYA445" s="99"/>
      <c r="UYB445" s="99"/>
      <c r="UYC445" s="99"/>
      <c r="UYD445" s="103"/>
      <c r="UYE445" s="101"/>
      <c r="UYF445" s="102"/>
      <c r="UYG445" s="99"/>
      <c r="UYH445" s="99"/>
      <c r="UYI445" s="99"/>
      <c r="UYJ445" s="103"/>
      <c r="UYK445" s="101"/>
      <c r="UYL445" s="102"/>
      <c r="UYM445" s="99"/>
      <c r="UYN445" s="99"/>
      <c r="UYO445" s="99"/>
      <c r="UYP445" s="103"/>
      <c r="UYQ445" s="101"/>
      <c r="UYR445" s="102"/>
      <c r="UYS445" s="99"/>
      <c r="UYT445" s="99"/>
      <c r="UYU445" s="99"/>
      <c r="UYV445" s="103"/>
      <c r="UYW445" s="101"/>
      <c r="UYX445" s="102"/>
      <c r="UYY445" s="99"/>
      <c r="UYZ445" s="99"/>
      <c r="UZA445" s="99"/>
      <c r="UZB445" s="103"/>
      <c r="UZC445" s="101"/>
      <c r="UZD445" s="102"/>
      <c r="UZE445" s="99"/>
      <c r="UZF445" s="99"/>
      <c r="UZG445" s="99"/>
      <c r="UZH445" s="103"/>
      <c r="UZI445" s="101"/>
      <c r="UZJ445" s="102"/>
      <c r="UZK445" s="99"/>
      <c r="UZL445" s="99"/>
      <c r="UZM445" s="99"/>
      <c r="UZN445" s="103"/>
      <c r="UZO445" s="101"/>
      <c r="UZP445" s="102"/>
      <c r="UZQ445" s="99"/>
      <c r="UZR445" s="99"/>
      <c r="UZS445" s="99"/>
      <c r="UZT445" s="103"/>
      <c r="UZU445" s="101"/>
      <c r="UZV445" s="102"/>
      <c r="UZW445" s="99"/>
      <c r="UZX445" s="99"/>
      <c r="UZY445" s="99"/>
      <c r="UZZ445" s="103"/>
      <c r="VAA445" s="101"/>
      <c r="VAB445" s="102"/>
      <c r="VAC445" s="99"/>
      <c r="VAD445" s="99"/>
      <c r="VAE445" s="99"/>
      <c r="VAF445" s="103"/>
      <c r="VAG445" s="101"/>
      <c r="VAH445" s="102"/>
      <c r="VAI445" s="99"/>
      <c r="VAJ445" s="99"/>
      <c r="VAK445" s="99"/>
      <c r="VAL445" s="103"/>
      <c r="VAM445" s="101"/>
      <c r="VAN445" s="102"/>
      <c r="VAO445" s="99"/>
      <c r="VAP445" s="99"/>
      <c r="VAQ445" s="99"/>
      <c r="VAR445" s="103"/>
      <c r="VAS445" s="101"/>
      <c r="VAT445" s="102"/>
      <c r="VAU445" s="99"/>
      <c r="VAV445" s="99"/>
      <c r="VAW445" s="99"/>
      <c r="VAX445" s="103"/>
      <c r="VAY445" s="101"/>
      <c r="VAZ445" s="102"/>
      <c r="VBA445" s="99"/>
      <c r="VBB445" s="99"/>
      <c r="VBC445" s="99"/>
      <c r="VBD445" s="103"/>
      <c r="VBE445" s="101"/>
      <c r="VBF445" s="102"/>
      <c r="VBG445" s="99"/>
      <c r="VBH445" s="99"/>
      <c r="VBI445" s="99"/>
      <c r="VBJ445" s="103"/>
      <c r="VBK445" s="101"/>
      <c r="VBL445" s="102"/>
      <c r="VBM445" s="99"/>
      <c r="VBN445" s="99"/>
      <c r="VBO445" s="99"/>
      <c r="VBP445" s="103"/>
      <c r="VBQ445" s="101"/>
      <c r="VBR445" s="102"/>
      <c r="VBS445" s="99"/>
      <c r="VBT445" s="99"/>
      <c r="VBU445" s="99"/>
      <c r="VBV445" s="103"/>
      <c r="VBW445" s="101"/>
      <c r="VBX445" s="102"/>
      <c r="VBY445" s="99"/>
      <c r="VBZ445" s="99"/>
      <c r="VCA445" s="99"/>
      <c r="VCB445" s="103"/>
      <c r="VCC445" s="101"/>
      <c r="VCD445" s="102"/>
      <c r="VCE445" s="99"/>
      <c r="VCF445" s="99"/>
      <c r="VCG445" s="99"/>
      <c r="VCH445" s="103"/>
      <c r="VCI445" s="101"/>
      <c r="VCJ445" s="102"/>
      <c r="VCK445" s="99"/>
      <c r="VCL445" s="99"/>
      <c r="VCM445" s="99"/>
      <c r="VCN445" s="103"/>
      <c r="VCO445" s="101"/>
      <c r="VCP445" s="102"/>
      <c r="VCQ445" s="99"/>
      <c r="VCR445" s="99"/>
      <c r="VCS445" s="99"/>
      <c r="VCT445" s="103"/>
      <c r="VCU445" s="101"/>
      <c r="VCV445" s="102"/>
      <c r="VCW445" s="99"/>
      <c r="VCX445" s="99"/>
      <c r="VCY445" s="99"/>
      <c r="VCZ445" s="103"/>
      <c r="VDA445" s="101"/>
      <c r="VDB445" s="102"/>
      <c r="VDC445" s="99"/>
      <c r="VDD445" s="99"/>
      <c r="VDE445" s="99"/>
      <c r="VDF445" s="103"/>
      <c r="VDG445" s="101"/>
      <c r="VDH445" s="102"/>
      <c r="VDI445" s="99"/>
      <c r="VDJ445" s="99"/>
      <c r="VDK445" s="99"/>
      <c r="VDL445" s="103"/>
      <c r="VDM445" s="101"/>
      <c r="VDN445" s="102"/>
      <c r="VDO445" s="99"/>
      <c r="VDP445" s="99"/>
      <c r="VDQ445" s="99"/>
      <c r="VDR445" s="103"/>
      <c r="VDS445" s="101"/>
      <c r="VDT445" s="102"/>
      <c r="VDU445" s="99"/>
      <c r="VDV445" s="99"/>
      <c r="VDW445" s="99"/>
      <c r="VDX445" s="103"/>
      <c r="VDY445" s="101"/>
      <c r="VDZ445" s="102"/>
      <c r="VEA445" s="99"/>
      <c r="VEB445" s="99"/>
      <c r="VEC445" s="99"/>
      <c r="VED445" s="103"/>
      <c r="VEE445" s="101"/>
      <c r="VEF445" s="102"/>
      <c r="VEG445" s="99"/>
      <c r="VEH445" s="99"/>
      <c r="VEI445" s="99"/>
      <c r="VEJ445" s="103"/>
      <c r="VEK445" s="101"/>
      <c r="VEL445" s="102"/>
      <c r="VEM445" s="99"/>
      <c r="VEN445" s="99"/>
      <c r="VEO445" s="99"/>
      <c r="VEP445" s="103"/>
      <c r="VEQ445" s="101"/>
      <c r="VER445" s="102"/>
      <c r="VES445" s="99"/>
      <c r="VET445" s="99"/>
      <c r="VEU445" s="99"/>
      <c r="VEV445" s="103"/>
      <c r="VEW445" s="101"/>
      <c r="VEX445" s="102"/>
      <c r="VEY445" s="99"/>
      <c r="VEZ445" s="99"/>
      <c r="VFA445" s="99"/>
      <c r="VFB445" s="103"/>
      <c r="VFC445" s="101"/>
      <c r="VFD445" s="102"/>
      <c r="VFE445" s="99"/>
      <c r="VFF445" s="99"/>
      <c r="VFG445" s="99"/>
      <c r="VFH445" s="103"/>
      <c r="VFI445" s="101"/>
      <c r="VFJ445" s="102"/>
      <c r="VFK445" s="99"/>
      <c r="VFL445" s="99"/>
      <c r="VFM445" s="99"/>
      <c r="VFN445" s="103"/>
      <c r="VFO445" s="101"/>
      <c r="VFP445" s="102"/>
      <c r="VFQ445" s="99"/>
      <c r="VFR445" s="99"/>
      <c r="VFS445" s="99"/>
      <c r="VFT445" s="103"/>
      <c r="VFU445" s="101"/>
      <c r="VFV445" s="102"/>
      <c r="VFW445" s="99"/>
      <c r="VFX445" s="99"/>
      <c r="VFY445" s="99"/>
      <c r="VFZ445" s="103"/>
      <c r="VGA445" s="101"/>
      <c r="VGB445" s="102"/>
      <c r="VGC445" s="99"/>
      <c r="VGD445" s="99"/>
      <c r="VGE445" s="99"/>
      <c r="VGF445" s="103"/>
      <c r="VGG445" s="101"/>
      <c r="VGH445" s="102"/>
      <c r="VGI445" s="99"/>
      <c r="VGJ445" s="99"/>
      <c r="VGK445" s="99"/>
      <c r="VGL445" s="103"/>
      <c r="VGM445" s="101"/>
      <c r="VGN445" s="102"/>
      <c r="VGO445" s="99"/>
      <c r="VGP445" s="99"/>
      <c r="VGQ445" s="99"/>
      <c r="VGR445" s="103"/>
      <c r="VGS445" s="101"/>
      <c r="VGT445" s="102"/>
      <c r="VGU445" s="99"/>
      <c r="VGV445" s="99"/>
      <c r="VGW445" s="99"/>
      <c r="VGX445" s="103"/>
      <c r="VGY445" s="101"/>
      <c r="VGZ445" s="102"/>
      <c r="VHA445" s="99"/>
      <c r="VHB445" s="99"/>
      <c r="VHC445" s="99"/>
      <c r="VHD445" s="103"/>
      <c r="VHE445" s="101"/>
      <c r="VHF445" s="102"/>
      <c r="VHG445" s="99"/>
      <c r="VHH445" s="99"/>
      <c r="VHI445" s="99"/>
      <c r="VHJ445" s="103"/>
      <c r="VHK445" s="101"/>
      <c r="VHL445" s="102"/>
      <c r="VHM445" s="99"/>
      <c r="VHN445" s="99"/>
      <c r="VHO445" s="99"/>
      <c r="VHP445" s="103"/>
      <c r="VHQ445" s="101"/>
      <c r="VHR445" s="102"/>
      <c r="VHS445" s="99"/>
      <c r="VHT445" s="99"/>
      <c r="VHU445" s="99"/>
      <c r="VHV445" s="103"/>
      <c r="VHW445" s="101"/>
      <c r="VHX445" s="102"/>
      <c r="VHY445" s="99"/>
      <c r="VHZ445" s="99"/>
      <c r="VIA445" s="99"/>
      <c r="VIB445" s="103"/>
      <c r="VIC445" s="101"/>
      <c r="VID445" s="102"/>
      <c r="VIE445" s="99"/>
      <c r="VIF445" s="99"/>
      <c r="VIG445" s="99"/>
      <c r="VIH445" s="103"/>
      <c r="VII445" s="101"/>
      <c r="VIJ445" s="102"/>
      <c r="VIK445" s="99"/>
      <c r="VIL445" s="99"/>
      <c r="VIM445" s="99"/>
      <c r="VIN445" s="103"/>
      <c r="VIO445" s="101"/>
      <c r="VIP445" s="102"/>
      <c r="VIQ445" s="99"/>
      <c r="VIR445" s="99"/>
      <c r="VIS445" s="99"/>
      <c r="VIT445" s="103"/>
      <c r="VIU445" s="101"/>
      <c r="VIV445" s="102"/>
      <c r="VIW445" s="99"/>
      <c r="VIX445" s="99"/>
      <c r="VIY445" s="99"/>
      <c r="VIZ445" s="103"/>
      <c r="VJA445" s="101"/>
      <c r="VJB445" s="102"/>
      <c r="VJC445" s="99"/>
      <c r="VJD445" s="99"/>
      <c r="VJE445" s="99"/>
      <c r="VJF445" s="103"/>
      <c r="VJG445" s="101"/>
      <c r="VJH445" s="102"/>
      <c r="VJI445" s="99"/>
      <c r="VJJ445" s="99"/>
      <c r="VJK445" s="99"/>
      <c r="VJL445" s="103"/>
      <c r="VJM445" s="101"/>
      <c r="VJN445" s="102"/>
      <c r="VJO445" s="99"/>
      <c r="VJP445" s="99"/>
      <c r="VJQ445" s="99"/>
      <c r="VJR445" s="103"/>
      <c r="VJS445" s="101"/>
      <c r="VJT445" s="102"/>
      <c r="VJU445" s="99"/>
      <c r="VJV445" s="99"/>
      <c r="VJW445" s="99"/>
      <c r="VJX445" s="103"/>
      <c r="VJY445" s="101"/>
      <c r="VJZ445" s="102"/>
      <c r="VKA445" s="99"/>
      <c r="VKB445" s="99"/>
      <c r="VKC445" s="99"/>
      <c r="VKD445" s="103"/>
      <c r="VKE445" s="101"/>
      <c r="VKF445" s="102"/>
      <c r="VKG445" s="99"/>
      <c r="VKH445" s="99"/>
      <c r="VKI445" s="99"/>
      <c r="VKJ445" s="103"/>
      <c r="VKK445" s="101"/>
      <c r="VKL445" s="102"/>
      <c r="VKM445" s="99"/>
      <c r="VKN445" s="99"/>
      <c r="VKO445" s="99"/>
      <c r="VKP445" s="103"/>
      <c r="VKQ445" s="101"/>
      <c r="VKR445" s="102"/>
      <c r="VKS445" s="99"/>
      <c r="VKT445" s="99"/>
      <c r="VKU445" s="99"/>
      <c r="VKV445" s="103"/>
      <c r="VKW445" s="101"/>
      <c r="VKX445" s="102"/>
      <c r="VKY445" s="99"/>
      <c r="VKZ445" s="99"/>
      <c r="VLA445" s="99"/>
      <c r="VLB445" s="103"/>
      <c r="VLC445" s="101"/>
      <c r="VLD445" s="102"/>
      <c r="VLE445" s="99"/>
      <c r="VLF445" s="99"/>
      <c r="VLG445" s="99"/>
      <c r="VLH445" s="103"/>
      <c r="VLI445" s="101"/>
      <c r="VLJ445" s="102"/>
      <c r="VLK445" s="99"/>
      <c r="VLL445" s="99"/>
      <c r="VLM445" s="99"/>
      <c r="VLN445" s="103"/>
      <c r="VLO445" s="101"/>
      <c r="VLP445" s="102"/>
      <c r="VLQ445" s="99"/>
      <c r="VLR445" s="99"/>
      <c r="VLS445" s="99"/>
      <c r="VLT445" s="103"/>
      <c r="VLU445" s="101"/>
      <c r="VLV445" s="102"/>
      <c r="VLW445" s="99"/>
      <c r="VLX445" s="99"/>
      <c r="VLY445" s="99"/>
      <c r="VLZ445" s="103"/>
      <c r="VMA445" s="101"/>
      <c r="VMB445" s="102"/>
      <c r="VMC445" s="99"/>
      <c r="VMD445" s="99"/>
      <c r="VME445" s="99"/>
      <c r="VMF445" s="103"/>
      <c r="VMG445" s="101"/>
      <c r="VMH445" s="102"/>
      <c r="VMI445" s="99"/>
      <c r="VMJ445" s="99"/>
      <c r="VMK445" s="99"/>
      <c r="VML445" s="103"/>
      <c r="VMM445" s="101"/>
      <c r="VMN445" s="102"/>
      <c r="VMO445" s="99"/>
      <c r="VMP445" s="99"/>
      <c r="VMQ445" s="99"/>
      <c r="VMR445" s="103"/>
      <c r="VMS445" s="101"/>
      <c r="VMT445" s="102"/>
      <c r="VMU445" s="99"/>
      <c r="VMV445" s="99"/>
      <c r="VMW445" s="99"/>
      <c r="VMX445" s="103"/>
      <c r="VMY445" s="101"/>
      <c r="VMZ445" s="102"/>
      <c r="VNA445" s="99"/>
      <c r="VNB445" s="99"/>
      <c r="VNC445" s="99"/>
      <c r="VND445" s="103"/>
      <c r="VNE445" s="101"/>
      <c r="VNF445" s="102"/>
      <c r="VNG445" s="99"/>
      <c r="VNH445" s="99"/>
      <c r="VNI445" s="99"/>
      <c r="VNJ445" s="103"/>
      <c r="VNK445" s="101"/>
      <c r="VNL445" s="102"/>
      <c r="VNM445" s="99"/>
      <c r="VNN445" s="99"/>
      <c r="VNO445" s="99"/>
      <c r="VNP445" s="103"/>
      <c r="VNQ445" s="101"/>
      <c r="VNR445" s="102"/>
      <c r="VNS445" s="99"/>
      <c r="VNT445" s="99"/>
      <c r="VNU445" s="99"/>
      <c r="VNV445" s="103"/>
      <c r="VNW445" s="101"/>
      <c r="VNX445" s="102"/>
      <c r="VNY445" s="99"/>
      <c r="VNZ445" s="99"/>
      <c r="VOA445" s="99"/>
      <c r="VOB445" s="103"/>
      <c r="VOC445" s="101"/>
      <c r="VOD445" s="102"/>
      <c r="VOE445" s="99"/>
      <c r="VOF445" s="99"/>
      <c r="VOG445" s="99"/>
      <c r="VOH445" s="103"/>
      <c r="VOI445" s="101"/>
      <c r="VOJ445" s="102"/>
      <c r="VOK445" s="99"/>
      <c r="VOL445" s="99"/>
      <c r="VOM445" s="99"/>
      <c r="VON445" s="103"/>
      <c r="VOO445" s="101"/>
      <c r="VOP445" s="102"/>
      <c r="VOQ445" s="99"/>
      <c r="VOR445" s="99"/>
      <c r="VOS445" s="99"/>
      <c r="VOT445" s="103"/>
      <c r="VOU445" s="101"/>
      <c r="VOV445" s="102"/>
      <c r="VOW445" s="99"/>
      <c r="VOX445" s="99"/>
      <c r="VOY445" s="99"/>
      <c r="VOZ445" s="103"/>
      <c r="VPA445" s="101"/>
      <c r="VPB445" s="102"/>
      <c r="VPC445" s="99"/>
      <c r="VPD445" s="99"/>
      <c r="VPE445" s="99"/>
      <c r="VPF445" s="103"/>
      <c r="VPG445" s="101"/>
      <c r="VPH445" s="102"/>
      <c r="VPI445" s="99"/>
      <c r="VPJ445" s="99"/>
      <c r="VPK445" s="99"/>
      <c r="VPL445" s="103"/>
      <c r="VPM445" s="101"/>
      <c r="VPN445" s="102"/>
      <c r="VPO445" s="99"/>
      <c r="VPP445" s="99"/>
      <c r="VPQ445" s="99"/>
      <c r="VPR445" s="103"/>
      <c r="VPS445" s="101"/>
      <c r="VPT445" s="102"/>
      <c r="VPU445" s="99"/>
      <c r="VPV445" s="99"/>
      <c r="VPW445" s="99"/>
      <c r="VPX445" s="103"/>
      <c r="VPY445" s="101"/>
      <c r="VPZ445" s="102"/>
      <c r="VQA445" s="99"/>
      <c r="VQB445" s="99"/>
      <c r="VQC445" s="99"/>
      <c r="VQD445" s="103"/>
      <c r="VQE445" s="101"/>
      <c r="VQF445" s="102"/>
      <c r="VQG445" s="99"/>
      <c r="VQH445" s="99"/>
      <c r="VQI445" s="99"/>
      <c r="VQJ445" s="103"/>
      <c r="VQK445" s="101"/>
      <c r="VQL445" s="102"/>
      <c r="VQM445" s="99"/>
      <c r="VQN445" s="99"/>
      <c r="VQO445" s="99"/>
      <c r="VQP445" s="103"/>
      <c r="VQQ445" s="101"/>
      <c r="VQR445" s="102"/>
      <c r="VQS445" s="99"/>
      <c r="VQT445" s="99"/>
      <c r="VQU445" s="99"/>
      <c r="VQV445" s="103"/>
      <c r="VQW445" s="101"/>
      <c r="VQX445" s="102"/>
      <c r="VQY445" s="99"/>
      <c r="VQZ445" s="99"/>
      <c r="VRA445" s="99"/>
      <c r="VRB445" s="103"/>
      <c r="VRC445" s="101"/>
      <c r="VRD445" s="102"/>
      <c r="VRE445" s="99"/>
      <c r="VRF445" s="99"/>
      <c r="VRG445" s="99"/>
      <c r="VRH445" s="103"/>
      <c r="VRI445" s="101"/>
      <c r="VRJ445" s="102"/>
      <c r="VRK445" s="99"/>
      <c r="VRL445" s="99"/>
      <c r="VRM445" s="99"/>
      <c r="VRN445" s="103"/>
      <c r="VRO445" s="101"/>
      <c r="VRP445" s="102"/>
      <c r="VRQ445" s="99"/>
      <c r="VRR445" s="99"/>
      <c r="VRS445" s="99"/>
      <c r="VRT445" s="103"/>
      <c r="VRU445" s="101"/>
      <c r="VRV445" s="102"/>
      <c r="VRW445" s="99"/>
      <c r="VRX445" s="99"/>
      <c r="VRY445" s="99"/>
      <c r="VRZ445" s="103"/>
      <c r="VSA445" s="101"/>
      <c r="VSB445" s="102"/>
      <c r="VSC445" s="99"/>
      <c r="VSD445" s="99"/>
      <c r="VSE445" s="99"/>
      <c r="VSF445" s="103"/>
      <c r="VSG445" s="101"/>
      <c r="VSH445" s="102"/>
      <c r="VSI445" s="99"/>
      <c r="VSJ445" s="99"/>
      <c r="VSK445" s="99"/>
      <c r="VSL445" s="103"/>
      <c r="VSM445" s="101"/>
      <c r="VSN445" s="102"/>
      <c r="VSO445" s="99"/>
      <c r="VSP445" s="99"/>
      <c r="VSQ445" s="99"/>
      <c r="VSR445" s="103"/>
      <c r="VSS445" s="101"/>
      <c r="VST445" s="102"/>
      <c r="VSU445" s="99"/>
      <c r="VSV445" s="99"/>
      <c r="VSW445" s="99"/>
      <c r="VSX445" s="103"/>
      <c r="VSY445" s="101"/>
      <c r="VSZ445" s="102"/>
      <c r="VTA445" s="99"/>
      <c r="VTB445" s="99"/>
      <c r="VTC445" s="99"/>
      <c r="VTD445" s="103"/>
      <c r="VTE445" s="101"/>
      <c r="VTF445" s="102"/>
      <c r="VTG445" s="99"/>
      <c r="VTH445" s="99"/>
      <c r="VTI445" s="99"/>
      <c r="VTJ445" s="103"/>
      <c r="VTK445" s="101"/>
      <c r="VTL445" s="102"/>
      <c r="VTM445" s="99"/>
      <c r="VTN445" s="99"/>
      <c r="VTO445" s="99"/>
      <c r="VTP445" s="103"/>
      <c r="VTQ445" s="101"/>
      <c r="VTR445" s="102"/>
      <c r="VTS445" s="99"/>
      <c r="VTT445" s="99"/>
      <c r="VTU445" s="99"/>
      <c r="VTV445" s="103"/>
      <c r="VTW445" s="101"/>
      <c r="VTX445" s="102"/>
      <c r="VTY445" s="99"/>
      <c r="VTZ445" s="99"/>
      <c r="VUA445" s="99"/>
      <c r="VUB445" s="103"/>
      <c r="VUC445" s="101"/>
      <c r="VUD445" s="102"/>
      <c r="VUE445" s="99"/>
      <c r="VUF445" s="99"/>
      <c r="VUG445" s="99"/>
      <c r="VUH445" s="103"/>
      <c r="VUI445" s="101"/>
      <c r="VUJ445" s="102"/>
      <c r="VUK445" s="99"/>
      <c r="VUL445" s="99"/>
      <c r="VUM445" s="99"/>
      <c r="VUN445" s="103"/>
      <c r="VUO445" s="101"/>
      <c r="VUP445" s="102"/>
      <c r="VUQ445" s="99"/>
      <c r="VUR445" s="99"/>
      <c r="VUS445" s="99"/>
      <c r="VUT445" s="103"/>
      <c r="VUU445" s="101"/>
      <c r="VUV445" s="102"/>
      <c r="VUW445" s="99"/>
      <c r="VUX445" s="99"/>
      <c r="VUY445" s="99"/>
      <c r="VUZ445" s="103"/>
      <c r="VVA445" s="101"/>
      <c r="VVB445" s="102"/>
      <c r="VVC445" s="99"/>
      <c r="VVD445" s="99"/>
      <c r="VVE445" s="99"/>
      <c r="VVF445" s="103"/>
      <c r="VVG445" s="101"/>
      <c r="VVH445" s="102"/>
      <c r="VVI445" s="99"/>
      <c r="VVJ445" s="99"/>
      <c r="VVK445" s="99"/>
      <c r="VVL445" s="103"/>
      <c r="VVM445" s="101"/>
      <c r="VVN445" s="102"/>
      <c r="VVO445" s="99"/>
      <c r="VVP445" s="99"/>
      <c r="VVQ445" s="99"/>
      <c r="VVR445" s="103"/>
      <c r="VVS445" s="101"/>
      <c r="VVT445" s="102"/>
      <c r="VVU445" s="99"/>
      <c r="VVV445" s="99"/>
      <c r="VVW445" s="99"/>
      <c r="VVX445" s="103"/>
      <c r="VVY445" s="101"/>
      <c r="VVZ445" s="102"/>
      <c r="VWA445" s="99"/>
      <c r="VWB445" s="99"/>
      <c r="VWC445" s="99"/>
      <c r="VWD445" s="103"/>
      <c r="VWE445" s="101"/>
      <c r="VWF445" s="102"/>
      <c r="VWG445" s="99"/>
      <c r="VWH445" s="99"/>
      <c r="VWI445" s="99"/>
      <c r="VWJ445" s="103"/>
      <c r="VWK445" s="101"/>
      <c r="VWL445" s="102"/>
      <c r="VWM445" s="99"/>
      <c r="VWN445" s="99"/>
      <c r="VWO445" s="99"/>
      <c r="VWP445" s="103"/>
      <c r="VWQ445" s="101"/>
      <c r="VWR445" s="102"/>
      <c r="VWS445" s="99"/>
      <c r="VWT445" s="99"/>
      <c r="VWU445" s="99"/>
      <c r="VWV445" s="103"/>
      <c r="VWW445" s="101"/>
      <c r="VWX445" s="102"/>
      <c r="VWY445" s="99"/>
      <c r="VWZ445" s="99"/>
      <c r="VXA445" s="99"/>
      <c r="VXB445" s="103"/>
      <c r="VXC445" s="101"/>
      <c r="VXD445" s="102"/>
      <c r="VXE445" s="99"/>
      <c r="VXF445" s="99"/>
      <c r="VXG445" s="99"/>
      <c r="VXH445" s="103"/>
      <c r="VXI445" s="101"/>
      <c r="VXJ445" s="102"/>
      <c r="VXK445" s="99"/>
      <c r="VXL445" s="99"/>
      <c r="VXM445" s="99"/>
      <c r="VXN445" s="103"/>
      <c r="VXO445" s="101"/>
      <c r="VXP445" s="102"/>
      <c r="VXQ445" s="99"/>
      <c r="VXR445" s="99"/>
      <c r="VXS445" s="99"/>
      <c r="VXT445" s="103"/>
      <c r="VXU445" s="101"/>
      <c r="VXV445" s="102"/>
      <c r="VXW445" s="99"/>
      <c r="VXX445" s="99"/>
      <c r="VXY445" s="99"/>
      <c r="VXZ445" s="103"/>
      <c r="VYA445" s="101"/>
      <c r="VYB445" s="102"/>
      <c r="VYC445" s="99"/>
      <c r="VYD445" s="99"/>
      <c r="VYE445" s="99"/>
      <c r="VYF445" s="103"/>
      <c r="VYG445" s="101"/>
      <c r="VYH445" s="102"/>
      <c r="VYI445" s="99"/>
      <c r="VYJ445" s="99"/>
      <c r="VYK445" s="99"/>
      <c r="VYL445" s="103"/>
      <c r="VYM445" s="101"/>
      <c r="VYN445" s="102"/>
      <c r="VYO445" s="99"/>
      <c r="VYP445" s="99"/>
      <c r="VYQ445" s="99"/>
      <c r="VYR445" s="103"/>
      <c r="VYS445" s="101"/>
      <c r="VYT445" s="102"/>
      <c r="VYU445" s="99"/>
      <c r="VYV445" s="99"/>
      <c r="VYW445" s="99"/>
      <c r="VYX445" s="103"/>
      <c r="VYY445" s="101"/>
      <c r="VYZ445" s="102"/>
      <c r="VZA445" s="99"/>
      <c r="VZB445" s="99"/>
      <c r="VZC445" s="99"/>
      <c r="VZD445" s="103"/>
      <c r="VZE445" s="101"/>
      <c r="VZF445" s="102"/>
      <c r="VZG445" s="99"/>
      <c r="VZH445" s="99"/>
      <c r="VZI445" s="99"/>
      <c r="VZJ445" s="103"/>
      <c r="VZK445" s="101"/>
      <c r="VZL445" s="102"/>
      <c r="VZM445" s="99"/>
      <c r="VZN445" s="99"/>
      <c r="VZO445" s="99"/>
      <c r="VZP445" s="103"/>
      <c r="VZQ445" s="101"/>
      <c r="VZR445" s="102"/>
      <c r="VZS445" s="99"/>
      <c r="VZT445" s="99"/>
      <c r="VZU445" s="99"/>
      <c r="VZV445" s="103"/>
      <c r="VZW445" s="101"/>
      <c r="VZX445" s="102"/>
      <c r="VZY445" s="99"/>
      <c r="VZZ445" s="99"/>
      <c r="WAA445" s="99"/>
      <c r="WAB445" s="103"/>
      <c r="WAC445" s="101"/>
      <c r="WAD445" s="102"/>
      <c r="WAE445" s="99"/>
      <c r="WAF445" s="99"/>
      <c r="WAG445" s="99"/>
      <c r="WAH445" s="103"/>
      <c r="WAI445" s="101"/>
      <c r="WAJ445" s="102"/>
      <c r="WAK445" s="99"/>
      <c r="WAL445" s="99"/>
      <c r="WAM445" s="99"/>
      <c r="WAN445" s="103"/>
      <c r="WAO445" s="101"/>
      <c r="WAP445" s="102"/>
      <c r="WAQ445" s="99"/>
      <c r="WAR445" s="99"/>
      <c r="WAS445" s="99"/>
      <c r="WAT445" s="103"/>
      <c r="WAU445" s="101"/>
      <c r="WAV445" s="102"/>
      <c r="WAW445" s="99"/>
      <c r="WAX445" s="99"/>
      <c r="WAY445" s="99"/>
      <c r="WAZ445" s="103"/>
      <c r="WBA445" s="101"/>
      <c r="WBB445" s="102"/>
      <c r="WBC445" s="99"/>
      <c r="WBD445" s="99"/>
      <c r="WBE445" s="99"/>
      <c r="WBF445" s="103"/>
      <c r="WBG445" s="101"/>
      <c r="WBH445" s="102"/>
      <c r="WBI445" s="99"/>
      <c r="WBJ445" s="99"/>
      <c r="WBK445" s="99"/>
      <c r="WBL445" s="103"/>
      <c r="WBM445" s="101"/>
      <c r="WBN445" s="102"/>
      <c r="WBO445" s="99"/>
      <c r="WBP445" s="99"/>
      <c r="WBQ445" s="99"/>
      <c r="WBR445" s="103"/>
      <c r="WBS445" s="101"/>
      <c r="WBT445" s="102"/>
      <c r="WBU445" s="99"/>
      <c r="WBV445" s="99"/>
      <c r="WBW445" s="99"/>
      <c r="WBX445" s="103"/>
      <c r="WBY445" s="101"/>
      <c r="WBZ445" s="102"/>
      <c r="WCA445" s="99"/>
      <c r="WCB445" s="99"/>
      <c r="WCC445" s="99"/>
      <c r="WCD445" s="103"/>
      <c r="WCE445" s="101"/>
      <c r="WCF445" s="102"/>
      <c r="WCG445" s="99"/>
      <c r="WCH445" s="99"/>
      <c r="WCI445" s="99"/>
      <c r="WCJ445" s="103"/>
      <c r="WCK445" s="101"/>
      <c r="WCL445" s="102"/>
      <c r="WCM445" s="99"/>
      <c r="WCN445" s="99"/>
      <c r="WCO445" s="99"/>
      <c r="WCP445" s="103"/>
      <c r="WCQ445" s="101"/>
      <c r="WCR445" s="102"/>
      <c r="WCS445" s="99"/>
      <c r="WCT445" s="99"/>
      <c r="WCU445" s="99"/>
      <c r="WCV445" s="103"/>
      <c r="WCW445" s="101"/>
      <c r="WCX445" s="102"/>
      <c r="WCY445" s="99"/>
      <c r="WCZ445" s="99"/>
      <c r="WDA445" s="99"/>
      <c r="WDB445" s="103"/>
      <c r="WDC445" s="101"/>
      <c r="WDD445" s="102"/>
      <c r="WDE445" s="99"/>
      <c r="WDF445" s="99"/>
      <c r="WDG445" s="99"/>
      <c r="WDH445" s="103"/>
      <c r="WDI445" s="101"/>
      <c r="WDJ445" s="102"/>
      <c r="WDK445" s="99"/>
      <c r="WDL445" s="99"/>
      <c r="WDM445" s="99"/>
      <c r="WDN445" s="103"/>
      <c r="WDO445" s="101"/>
      <c r="WDP445" s="102"/>
      <c r="WDQ445" s="99"/>
      <c r="WDR445" s="99"/>
      <c r="WDS445" s="99"/>
      <c r="WDT445" s="103"/>
      <c r="WDU445" s="101"/>
      <c r="WDV445" s="102"/>
      <c r="WDW445" s="99"/>
      <c r="WDX445" s="99"/>
      <c r="WDY445" s="99"/>
      <c r="WDZ445" s="103"/>
      <c r="WEA445" s="101"/>
      <c r="WEB445" s="102"/>
      <c r="WEC445" s="99"/>
      <c r="WED445" s="99"/>
      <c r="WEE445" s="99"/>
      <c r="WEF445" s="103"/>
      <c r="WEG445" s="101"/>
      <c r="WEH445" s="102"/>
      <c r="WEI445" s="99"/>
      <c r="WEJ445" s="99"/>
      <c r="WEK445" s="99"/>
      <c r="WEL445" s="103"/>
      <c r="WEM445" s="101"/>
      <c r="WEN445" s="102"/>
      <c r="WEO445" s="99"/>
      <c r="WEP445" s="99"/>
      <c r="WEQ445" s="99"/>
      <c r="WER445" s="103"/>
      <c r="WES445" s="101"/>
      <c r="WET445" s="102"/>
      <c r="WEU445" s="99"/>
      <c r="WEV445" s="99"/>
      <c r="WEW445" s="99"/>
      <c r="WEX445" s="103"/>
      <c r="WEY445" s="101"/>
      <c r="WEZ445" s="102"/>
      <c r="WFA445" s="99"/>
      <c r="WFB445" s="99"/>
      <c r="WFC445" s="99"/>
      <c r="WFD445" s="103"/>
      <c r="WFE445" s="101"/>
      <c r="WFF445" s="102"/>
      <c r="WFG445" s="99"/>
      <c r="WFH445" s="99"/>
      <c r="WFI445" s="99"/>
      <c r="WFJ445" s="103"/>
      <c r="WFK445" s="101"/>
      <c r="WFL445" s="102"/>
      <c r="WFM445" s="99"/>
      <c r="WFN445" s="99"/>
      <c r="WFO445" s="99"/>
      <c r="WFP445" s="103"/>
      <c r="WFQ445" s="101"/>
      <c r="WFR445" s="102"/>
      <c r="WFS445" s="99"/>
      <c r="WFT445" s="99"/>
      <c r="WFU445" s="99"/>
      <c r="WFV445" s="103"/>
      <c r="WFW445" s="101"/>
      <c r="WFX445" s="102"/>
      <c r="WFY445" s="99"/>
      <c r="WFZ445" s="99"/>
      <c r="WGA445" s="99"/>
      <c r="WGB445" s="103"/>
      <c r="WGC445" s="101"/>
      <c r="WGD445" s="102"/>
      <c r="WGE445" s="99"/>
      <c r="WGF445" s="99"/>
      <c r="WGG445" s="99"/>
      <c r="WGH445" s="103"/>
      <c r="WGI445" s="101"/>
      <c r="WGJ445" s="102"/>
      <c r="WGK445" s="99"/>
      <c r="WGL445" s="99"/>
      <c r="WGM445" s="99"/>
      <c r="WGN445" s="103"/>
      <c r="WGO445" s="101"/>
      <c r="WGP445" s="102"/>
      <c r="WGQ445" s="99"/>
      <c r="WGR445" s="99"/>
      <c r="WGS445" s="99"/>
      <c r="WGT445" s="103"/>
      <c r="WGU445" s="101"/>
      <c r="WGV445" s="102"/>
      <c r="WGW445" s="99"/>
      <c r="WGX445" s="99"/>
      <c r="WGY445" s="99"/>
      <c r="WGZ445" s="103"/>
      <c r="WHA445" s="101"/>
      <c r="WHB445" s="102"/>
      <c r="WHC445" s="99"/>
      <c r="WHD445" s="99"/>
      <c r="WHE445" s="99"/>
      <c r="WHF445" s="103"/>
      <c r="WHG445" s="101"/>
      <c r="WHH445" s="102"/>
      <c r="WHI445" s="99"/>
      <c r="WHJ445" s="99"/>
      <c r="WHK445" s="99"/>
      <c r="WHL445" s="103"/>
      <c r="WHM445" s="101"/>
      <c r="WHN445" s="102"/>
      <c r="WHO445" s="99"/>
      <c r="WHP445" s="99"/>
      <c r="WHQ445" s="99"/>
      <c r="WHR445" s="103"/>
      <c r="WHS445" s="101"/>
      <c r="WHT445" s="102"/>
      <c r="WHU445" s="99"/>
      <c r="WHV445" s="99"/>
      <c r="WHW445" s="99"/>
      <c r="WHX445" s="103"/>
      <c r="WHY445" s="101"/>
      <c r="WHZ445" s="102"/>
      <c r="WIA445" s="99"/>
      <c r="WIB445" s="99"/>
      <c r="WIC445" s="99"/>
      <c r="WID445" s="103"/>
      <c r="WIE445" s="101"/>
      <c r="WIF445" s="102"/>
      <c r="WIG445" s="99"/>
      <c r="WIH445" s="99"/>
      <c r="WII445" s="99"/>
      <c r="WIJ445" s="103"/>
      <c r="WIK445" s="101"/>
      <c r="WIL445" s="102"/>
      <c r="WIM445" s="99"/>
      <c r="WIN445" s="99"/>
      <c r="WIO445" s="99"/>
      <c r="WIP445" s="103"/>
      <c r="WIQ445" s="101"/>
      <c r="WIR445" s="102"/>
      <c r="WIS445" s="99"/>
      <c r="WIT445" s="99"/>
      <c r="WIU445" s="99"/>
      <c r="WIV445" s="103"/>
      <c r="WIW445" s="101"/>
      <c r="WIX445" s="102"/>
      <c r="WIY445" s="99"/>
      <c r="WIZ445" s="99"/>
      <c r="WJA445" s="99"/>
      <c r="WJB445" s="103"/>
      <c r="WJC445" s="101"/>
      <c r="WJD445" s="102"/>
      <c r="WJE445" s="99"/>
      <c r="WJF445" s="99"/>
      <c r="WJG445" s="99"/>
      <c r="WJH445" s="103"/>
      <c r="WJI445" s="101"/>
      <c r="WJJ445" s="102"/>
      <c r="WJK445" s="99"/>
      <c r="WJL445" s="99"/>
      <c r="WJM445" s="99"/>
      <c r="WJN445" s="103"/>
      <c r="WJO445" s="101"/>
      <c r="WJP445" s="102"/>
      <c r="WJQ445" s="99"/>
      <c r="WJR445" s="99"/>
      <c r="WJS445" s="99"/>
      <c r="WJT445" s="103"/>
      <c r="WJU445" s="101"/>
      <c r="WJV445" s="102"/>
      <c r="WJW445" s="99"/>
      <c r="WJX445" s="99"/>
      <c r="WJY445" s="99"/>
      <c r="WJZ445" s="103"/>
      <c r="WKA445" s="101"/>
      <c r="WKB445" s="102"/>
      <c r="WKC445" s="99"/>
      <c r="WKD445" s="99"/>
      <c r="WKE445" s="99"/>
      <c r="WKF445" s="103"/>
      <c r="WKG445" s="101"/>
      <c r="WKH445" s="102"/>
      <c r="WKI445" s="99"/>
      <c r="WKJ445" s="99"/>
      <c r="WKK445" s="99"/>
      <c r="WKL445" s="103"/>
      <c r="WKM445" s="101"/>
      <c r="WKN445" s="102"/>
      <c r="WKO445" s="99"/>
      <c r="WKP445" s="99"/>
      <c r="WKQ445" s="99"/>
      <c r="WKR445" s="103"/>
      <c r="WKS445" s="101"/>
      <c r="WKT445" s="102"/>
      <c r="WKU445" s="99"/>
      <c r="WKV445" s="99"/>
      <c r="WKW445" s="99"/>
      <c r="WKX445" s="103"/>
      <c r="WKY445" s="101"/>
      <c r="WKZ445" s="102"/>
      <c r="WLA445" s="99"/>
      <c r="WLB445" s="99"/>
      <c r="WLC445" s="99"/>
      <c r="WLD445" s="103"/>
      <c r="WLE445" s="101"/>
      <c r="WLF445" s="102"/>
      <c r="WLG445" s="99"/>
      <c r="WLH445" s="99"/>
      <c r="WLI445" s="99"/>
      <c r="WLJ445" s="103"/>
      <c r="WLK445" s="101"/>
      <c r="WLL445" s="102"/>
      <c r="WLM445" s="99"/>
      <c r="WLN445" s="99"/>
      <c r="WLO445" s="99"/>
      <c r="WLP445" s="103"/>
      <c r="WLQ445" s="101"/>
      <c r="WLR445" s="102"/>
      <c r="WLS445" s="99"/>
      <c r="WLT445" s="99"/>
      <c r="WLU445" s="99"/>
      <c r="WLV445" s="103"/>
      <c r="WLW445" s="101"/>
      <c r="WLX445" s="102"/>
      <c r="WLY445" s="99"/>
      <c r="WLZ445" s="99"/>
      <c r="WMA445" s="99"/>
      <c r="WMB445" s="103"/>
      <c r="WMC445" s="101"/>
      <c r="WMD445" s="102"/>
      <c r="WME445" s="99"/>
      <c r="WMF445" s="99"/>
      <c r="WMG445" s="99"/>
      <c r="WMH445" s="103"/>
      <c r="WMI445" s="101"/>
      <c r="WMJ445" s="102"/>
      <c r="WMK445" s="99"/>
      <c r="WML445" s="99"/>
      <c r="WMM445" s="99"/>
      <c r="WMN445" s="103"/>
      <c r="WMO445" s="101"/>
      <c r="WMP445" s="102"/>
      <c r="WMQ445" s="99"/>
      <c r="WMR445" s="99"/>
      <c r="WMS445" s="99"/>
      <c r="WMT445" s="103"/>
      <c r="WMU445" s="101"/>
      <c r="WMV445" s="102"/>
      <c r="WMW445" s="99"/>
      <c r="WMX445" s="99"/>
      <c r="WMY445" s="99"/>
      <c r="WMZ445" s="103"/>
      <c r="WNA445" s="101"/>
      <c r="WNB445" s="102"/>
      <c r="WNC445" s="99"/>
      <c r="WND445" s="99"/>
      <c r="WNE445" s="99"/>
      <c r="WNF445" s="103"/>
      <c r="WNG445" s="101"/>
      <c r="WNH445" s="102"/>
      <c r="WNI445" s="99"/>
      <c r="WNJ445" s="99"/>
      <c r="WNK445" s="99"/>
      <c r="WNL445" s="103"/>
      <c r="WNM445" s="101"/>
      <c r="WNN445" s="102"/>
      <c r="WNO445" s="99"/>
      <c r="WNP445" s="99"/>
      <c r="WNQ445" s="99"/>
      <c r="WNR445" s="103"/>
      <c r="WNS445" s="101"/>
      <c r="WNT445" s="102"/>
      <c r="WNU445" s="99"/>
      <c r="WNV445" s="99"/>
      <c r="WNW445" s="99"/>
      <c r="WNX445" s="103"/>
      <c r="WNY445" s="101"/>
      <c r="WNZ445" s="102"/>
      <c r="WOA445" s="99"/>
      <c r="WOB445" s="99"/>
      <c r="WOC445" s="99"/>
      <c r="WOD445" s="103"/>
      <c r="WOE445" s="101"/>
      <c r="WOF445" s="102"/>
      <c r="WOG445" s="99"/>
      <c r="WOH445" s="99"/>
      <c r="WOI445" s="99"/>
      <c r="WOJ445" s="103"/>
      <c r="WOK445" s="101"/>
      <c r="WOL445" s="102"/>
      <c r="WOM445" s="99"/>
      <c r="WON445" s="99"/>
      <c r="WOO445" s="99"/>
      <c r="WOP445" s="103"/>
      <c r="WOQ445" s="101"/>
      <c r="WOR445" s="102"/>
      <c r="WOS445" s="99"/>
      <c r="WOT445" s="99"/>
      <c r="WOU445" s="99"/>
      <c r="WOV445" s="103"/>
      <c r="WOW445" s="101"/>
      <c r="WOX445" s="102"/>
      <c r="WOY445" s="99"/>
      <c r="WOZ445" s="99"/>
      <c r="WPA445" s="99"/>
      <c r="WPB445" s="103"/>
      <c r="WPC445" s="101"/>
      <c r="WPD445" s="102"/>
      <c r="WPE445" s="99"/>
      <c r="WPF445" s="99"/>
      <c r="WPG445" s="99"/>
      <c r="WPH445" s="103"/>
      <c r="WPI445" s="101"/>
      <c r="WPJ445" s="102"/>
      <c r="WPK445" s="99"/>
      <c r="WPL445" s="99"/>
      <c r="WPM445" s="99"/>
      <c r="WPN445" s="103"/>
      <c r="WPO445" s="101"/>
      <c r="WPP445" s="102"/>
      <c r="WPQ445" s="99"/>
      <c r="WPR445" s="99"/>
      <c r="WPS445" s="99"/>
      <c r="WPT445" s="103"/>
      <c r="WPU445" s="101"/>
      <c r="WPV445" s="102"/>
      <c r="WPW445" s="99"/>
      <c r="WPX445" s="99"/>
      <c r="WPY445" s="99"/>
      <c r="WPZ445" s="103"/>
      <c r="WQA445" s="101"/>
      <c r="WQB445" s="102"/>
      <c r="WQC445" s="99"/>
      <c r="WQD445" s="99"/>
      <c r="WQE445" s="99"/>
      <c r="WQF445" s="103"/>
      <c r="WQG445" s="101"/>
      <c r="WQH445" s="102"/>
      <c r="WQI445" s="99"/>
      <c r="WQJ445" s="99"/>
      <c r="WQK445" s="99"/>
      <c r="WQL445" s="103"/>
      <c r="WQM445" s="101"/>
      <c r="WQN445" s="102"/>
      <c r="WQO445" s="99"/>
      <c r="WQP445" s="99"/>
      <c r="WQQ445" s="99"/>
      <c r="WQR445" s="103"/>
      <c r="WQS445" s="101"/>
      <c r="WQT445" s="102"/>
      <c r="WQU445" s="99"/>
      <c r="WQV445" s="99"/>
      <c r="WQW445" s="99"/>
      <c r="WQX445" s="103"/>
      <c r="WQY445" s="101"/>
      <c r="WQZ445" s="102"/>
      <c r="WRA445" s="99"/>
      <c r="WRB445" s="99"/>
      <c r="WRC445" s="99"/>
      <c r="WRD445" s="103"/>
      <c r="WRE445" s="101"/>
      <c r="WRF445" s="102"/>
      <c r="WRG445" s="99"/>
      <c r="WRH445" s="99"/>
      <c r="WRI445" s="99"/>
      <c r="WRJ445" s="103"/>
      <c r="WRK445" s="101"/>
      <c r="WRL445" s="102"/>
      <c r="WRM445" s="99"/>
      <c r="WRN445" s="99"/>
      <c r="WRO445" s="99"/>
      <c r="WRP445" s="103"/>
      <c r="WRQ445" s="101"/>
      <c r="WRR445" s="102"/>
      <c r="WRS445" s="99"/>
      <c r="WRT445" s="99"/>
      <c r="WRU445" s="99"/>
      <c r="WRV445" s="103"/>
      <c r="WRW445" s="101"/>
      <c r="WRX445" s="102"/>
      <c r="WRY445" s="99"/>
      <c r="WRZ445" s="99"/>
      <c r="WSA445" s="99"/>
      <c r="WSB445" s="103"/>
      <c r="WSC445" s="101"/>
      <c r="WSD445" s="102"/>
      <c r="WSE445" s="99"/>
      <c r="WSF445" s="99"/>
      <c r="WSG445" s="99"/>
      <c r="WSH445" s="103"/>
      <c r="WSI445" s="101"/>
      <c r="WSJ445" s="102"/>
      <c r="WSK445" s="99"/>
      <c r="WSL445" s="99"/>
      <c r="WSM445" s="99"/>
      <c r="WSN445" s="103"/>
      <c r="WSO445" s="101"/>
      <c r="WSP445" s="102"/>
      <c r="WSQ445" s="99"/>
      <c r="WSR445" s="99"/>
      <c r="WSS445" s="99"/>
      <c r="WST445" s="103"/>
      <c r="WSU445" s="101"/>
      <c r="WSV445" s="102"/>
      <c r="WSW445" s="99"/>
      <c r="WSX445" s="99"/>
      <c r="WSY445" s="99"/>
      <c r="WSZ445" s="103"/>
      <c r="WTA445" s="101"/>
      <c r="WTB445" s="102"/>
      <c r="WTC445" s="99"/>
      <c r="WTD445" s="99"/>
      <c r="WTE445" s="99"/>
      <c r="WTF445" s="103"/>
      <c r="WTG445" s="101"/>
      <c r="WTH445" s="102"/>
      <c r="WTI445" s="99"/>
      <c r="WTJ445" s="99"/>
      <c r="WTK445" s="99"/>
      <c r="WTL445" s="103"/>
      <c r="WTM445" s="101"/>
      <c r="WTN445" s="102"/>
      <c r="WTO445" s="99"/>
      <c r="WTP445" s="99"/>
      <c r="WTQ445" s="99"/>
      <c r="WTR445" s="103"/>
      <c r="WTS445" s="101"/>
      <c r="WTT445" s="102"/>
      <c r="WTU445" s="99"/>
      <c r="WTV445" s="99"/>
      <c r="WTW445" s="99"/>
      <c r="WTX445" s="103"/>
      <c r="WTY445" s="101"/>
      <c r="WTZ445" s="102"/>
      <c r="WUA445" s="99"/>
      <c r="WUB445" s="99"/>
      <c r="WUC445" s="99"/>
      <c r="WUD445" s="103"/>
      <c r="WUE445" s="101"/>
      <c r="WUF445" s="102"/>
      <c r="WUG445" s="99"/>
      <c r="WUH445" s="99"/>
      <c r="WUI445" s="99"/>
      <c r="WUJ445" s="103"/>
      <c r="WUK445" s="101"/>
      <c r="WUL445" s="102"/>
      <c r="WUM445" s="99"/>
      <c r="WUN445" s="99"/>
      <c r="WUO445" s="99"/>
      <c r="WUP445" s="103"/>
      <c r="WUQ445" s="101"/>
      <c r="WUR445" s="102"/>
      <c r="WUS445" s="99"/>
      <c r="WUT445" s="99"/>
      <c r="WUU445" s="99"/>
      <c r="WUV445" s="103"/>
      <c r="WUW445" s="101"/>
      <c r="WUX445" s="102"/>
      <c r="WUY445" s="99"/>
      <c r="WUZ445" s="99"/>
      <c r="WVA445" s="99"/>
      <c r="WVB445" s="103"/>
      <c r="WVC445" s="101"/>
      <c r="WVD445" s="102"/>
      <c r="WVE445" s="99"/>
      <c r="WVF445" s="99"/>
      <c r="WVG445" s="99"/>
      <c r="WVH445" s="103"/>
      <c r="WVI445" s="101"/>
      <c r="WVJ445" s="102"/>
      <c r="WVK445" s="99"/>
      <c r="WVL445" s="99"/>
      <c r="WVM445" s="99"/>
      <c r="WVN445" s="103"/>
      <c r="WVO445" s="101"/>
      <c r="WVP445" s="102"/>
      <c r="WVQ445" s="99"/>
      <c r="WVR445" s="99"/>
      <c r="WVS445" s="99"/>
      <c r="WVT445" s="103"/>
      <c r="WVU445" s="101"/>
      <c r="WVV445" s="102"/>
      <c r="WVW445" s="99"/>
      <c r="WVX445" s="99"/>
      <c r="WVY445" s="99"/>
      <c r="WVZ445" s="103"/>
      <c r="WWA445" s="101"/>
      <c r="WWB445" s="102"/>
      <c r="WWC445" s="99"/>
      <c r="WWD445" s="99"/>
      <c r="WWE445" s="99"/>
      <c r="WWF445" s="103"/>
      <c r="WWG445" s="101"/>
      <c r="WWH445" s="102"/>
      <c r="WWI445" s="99"/>
      <c r="WWJ445" s="99"/>
      <c r="WWK445" s="99"/>
      <c r="WWL445" s="103"/>
      <c r="WWM445" s="101"/>
      <c r="WWN445" s="102"/>
      <c r="WWO445" s="99"/>
      <c r="WWP445" s="99"/>
      <c r="WWQ445" s="99"/>
      <c r="WWR445" s="103"/>
      <c r="WWS445" s="101"/>
      <c r="WWT445" s="102"/>
      <c r="WWU445" s="99"/>
      <c r="WWV445" s="99"/>
      <c r="WWW445" s="99"/>
      <c r="WWX445" s="103"/>
      <c r="WWY445" s="101"/>
      <c r="WWZ445" s="102"/>
      <c r="WXA445" s="99"/>
      <c r="WXB445" s="99"/>
      <c r="WXC445" s="99"/>
      <c r="WXD445" s="103"/>
      <c r="WXE445" s="101"/>
      <c r="WXF445" s="102"/>
      <c r="WXG445" s="99"/>
      <c r="WXH445" s="99"/>
      <c r="WXI445" s="99"/>
      <c r="WXJ445" s="103"/>
      <c r="WXK445" s="101"/>
      <c r="WXL445" s="102"/>
      <c r="WXM445" s="99"/>
      <c r="WXN445" s="99"/>
      <c r="WXO445" s="99"/>
      <c r="WXP445" s="103"/>
      <c r="WXQ445" s="101"/>
      <c r="WXR445" s="102"/>
      <c r="WXS445" s="99"/>
      <c r="WXT445" s="99"/>
      <c r="WXU445" s="99"/>
      <c r="WXV445" s="103"/>
      <c r="WXW445" s="101"/>
      <c r="WXX445" s="102"/>
      <c r="WXY445" s="99"/>
      <c r="WXZ445" s="99"/>
      <c r="WYA445" s="99"/>
      <c r="WYB445" s="103"/>
      <c r="WYC445" s="101"/>
      <c r="WYD445" s="102"/>
      <c r="WYE445" s="99"/>
      <c r="WYF445" s="99"/>
      <c r="WYG445" s="99"/>
      <c r="WYH445" s="103"/>
      <c r="WYI445" s="101"/>
      <c r="WYJ445" s="102"/>
      <c r="WYK445" s="99"/>
      <c r="WYL445" s="99"/>
      <c r="WYM445" s="99"/>
      <c r="WYN445" s="103"/>
      <c r="WYO445" s="101"/>
      <c r="WYP445" s="102"/>
      <c r="WYQ445" s="99"/>
      <c r="WYR445" s="99"/>
      <c r="WYS445" s="99"/>
      <c r="WYT445" s="103"/>
      <c r="WYU445" s="101"/>
      <c r="WYV445" s="102"/>
      <c r="WYW445" s="99"/>
      <c r="WYX445" s="99"/>
      <c r="WYY445" s="99"/>
      <c r="WYZ445" s="103"/>
      <c r="WZA445" s="101"/>
      <c r="WZB445" s="102"/>
      <c r="WZC445" s="99"/>
      <c r="WZD445" s="99"/>
      <c r="WZE445" s="99"/>
      <c r="WZF445" s="103"/>
      <c r="WZG445" s="101"/>
      <c r="WZH445" s="102"/>
      <c r="WZI445" s="99"/>
      <c r="WZJ445" s="99"/>
      <c r="WZK445" s="99"/>
      <c r="WZL445" s="103"/>
      <c r="WZM445" s="101"/>
      <c r="WZN445" s="102"/>
      <c r="WZO445" s="99"/>
      <c r="WZP445" s="99"/>
      <c r="WZQ445" s="99"/>
      <c r="WZR445" s="103"/>
      <c r="WZS445" s="101"/>
      <c r="WZT445" s="102"/>
      <c r="WZU445" s="99"/>
      <c r="WZV445" s="99"/>
      <c r="WZW445" s="99"/>
      <c r="WZX445" s="103"/>
      <c r="WZY445" s="101"/>
      <c r="WZZ445" s="102"/>
      <c r="XAA445" s="99"/>
      <c r="XAB445" s="99"/>
      <c r="XAC445" s="99"/>
      <c r="XAD445" s="103"/>
      <c r="XAE445" s="101"/>
      <c r="XAF445" s="102"/>
      <c r="XAG445" s="99"/>
      <c r="XAH445" s="99"/>
      <c r="XAI445" s="99"/>
      <c r="XAJ445" s="103"/>
      <c r="XAK445" s="101"/>
      <c r="XAL445" s="102"/>
      <c r="XAM445" s="99"/>
      <c r="XAN445" s="99"/>
      <c r="XAO445" s="99"/>
      <c r="XAP445" s="103"/>
      <c r="XAQ445" s="101"/>
      <c r="XAR445" s="102"/>
      <c r="XAS445" s="99"/>
      <c r="XAT445" s="99"/>
      <c r="XAU445" s="99"/>
      <c r="XAV445" s="103"/>
      <c r="XAW445" s="101"/>
      <c r="XAX445" s="102"/>
      <c r="XAY445" s="99"/>
      <c r="XAZ445" s="99"/>
      <c r="XBA445" s="99"/>
      <c r="XBB445" s="103"/>
      <c r="XBC445" s="101"/>
      <c r="XBD445" s="102"/>
      <c r="XBE445" s="99"/>
      <c r="XBF445" s="99"/>
      <c r="XBG445" s="99"/>
      <c r="XBH445" s="103"/>
      <c r="XBI445" s="101"/>
      <c r="XBJ445" s="102"/>
      <c r="XBK445" s="99"/>
      <c r="XBL445" s="99"/>
      <c r="XBM445" s="99"/>
      <c r="XBN445" s="103"/>
      <c r="XBO445" s="101"/>
      <c r="XBP445" s="102"/>
      <c r="XBQ445" s="99"/>
      <c r="XBR445" s="99"/>
      <c r="XBS445" s="99"/>
      <c r="XBT445" s="103"/>
      <c r="XBU445" s="101"/>
      <c r="XBV445" s="102"/>
      <c r="XBW445" s="99"/>
      <c r="XBX445" s="99"/>
      <c r="XBY445" s="99"/>
      <c r="XBZ445" s="103"/>
      <c r="XCA445" s="101"/>
      <c r="XCB445" s="102"/>
      <c r="XCC445" s="99"/>
      <c r="XCD445" s="99"/>
      <c r="XCE445" s="99"/>
      <c r="XCF445" s="103"/>
      <c r="XCG445" s="101"/>
      <c r="XCH445" s="102"/>
      <c r="XCI445" s="99"/>
      <c r="XCJ445" s="99"/>
      <c r="XCK445" s="99"/>
      <c r="XCL445" s="103"/>
      <c r="XCM445" s="101"/>
      <c r="XCN445" s="102"/>
      <c r="XCO445" s="99"/>
      <c r="XCP445" s="99"/>
      <c r="XCQ445" s="99"/>
      <c r="XCR445" s="103"/>
      <c r="XCS445" s="101"/>
      <c r="XCT445" s="102"/>
      <c r="XCU445" s="99"/>
      <c r="XCV445" s="99"/>
      <c r="XCW445" s="99"/>
      <c r="XCX445" s="103"/>
      <c r="XCY445" s="101"/>
      <c r="XCZ445" s="102"/>
      <c r="XDA445" s="99"/>
      <c r="XDB445" s="99"/>
      <c r="XDC445" s="99"/>
      <c r="XDD445" s="103"/>
      <c r="XDE445" s="101"/>
      <c r="XDF445" s="102"/>
      <c r="XDG445" s="99"/>
      <c r="XDH445" s="99"/>
      <c r="XDI445" s="99"/>
      <c r="XDJ445" s="103"/>
      <c r="XDK445" s="101"/>
      <c r="XDL445" s="102"/>
      <c r="XDM445" s="99"/>
      <c r="XDN445" s="99"/>
      <c r="XDO445" s="99"/>
      <c r="XDP445" s="103"/>
      <c r="XDQ445" s="101"/>
      <c r="XDR445" s="102"/>
      <c r="XDS445" s="99"/>
      <c r="XDT445" s="99"/>
      <c r="XDU445" s="99"/>
      <c r="XDV445" s="103"/>
      <c r="XDW445" s="101"/>
      <c r="XDX445" s="102"/>
      <c r="XDY445" s="99"/>
      <c r="XDZ445" s="99"/>
      <c r="XEA445" s="99"/>
      <c r="XEB445" s="103"/>
      <c r="XEC445" s="101"/>
      <c r="XED445" s="102"/>
      <c r="XEE445" s="99"/>
      <c r="XEF445" s="99"/>
      <c r="XEG445" s="99"/>
      <c r="XEH445" s="103"/>
      <c r="XEI445" s="101"/>
      <c r="XEJ445" s="102"/>
      <c r="XEK445" s="99"/>
      <c r="XEL445" s="99"/>
      <c r="XEM445" s="99"/>
      <c r="XEN445" s="103"/>
      <c r="XEO445" s="101"/>
      <c r="XEP445" s="102"/>
      <c r="XEQ445" s="99"/>
      <c r="XER445" s="99"/>
      <c r="XES445" s="99"/>
      <c r="XET445" s="103"/>
      <c r="XEU445" s="101"/>
      <c r="XEV445" s="102"/>
      <c r="XEW445" s="99"/>
      <c r="XEX445" s="99"/>
      <c r="XEY445" s="99"/>
      <c r="XEZ445" s="103"/>
      <c r="XFA445" s="101"/>
      <c r="XFB445" s="102"/>
      <c r="XFC445" s="99"/>
      <c r="XFD445" s="99"/>
    </row>
    <row r="446" spans="1:16384" ht="17.25" customHeight="1" x14ac:dyDescent="0.25">
      <c r="A446" s="104"/>
      <c r="B446" s="210" t="s">
        <v>330</v>
      </c>
      <c r="C446" s="216"/>
      <c r="D446" s="216"/>
      <c r="E446" s="216"/>
      <c r="F446" s="216"/>
      <c r="G446" s="216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16384" ht="44.25" customHeight="1" x14ac:dyDescent="0.25">
      <c r="A447" s="104"/>
      <c r="B447" s="104" t="s">
        <v>331</v>
      </c>
      <c r="C447" s="3" t="s">
        <v>27</v>
      </c>
      <c r="D447" s="100">
        <v>100</v>
      </c>
      <c r="E447" s="100">
        <v>100</v>
      </c>
      <c r="F447" s="111">
        <f>E447/D447</f>
        <v>1</v>
      </c>
      <c r="G447" s="3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16384" ht="66" customHeight="1" x14ac:dyDescent="0.25">
      <c r="A448" s="104"/>
      <c r="B448" s="104" t="s">
        <v>332</v>
      </c>
      <c r="C448" s="3" t="s">
        <v>27</v>
      </c>
      <c r="D448" s="100">
        <v>100</v>
      </c>
      <c r="E448" s="100">
        <v>83</v>
      </c>
      <c r="F448" s="111">
        <f>E448/D448</f>
        <v>0.83</v>
      </c>
      <c r="G448" s="3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29.25" customHeight="1" x14ac:dyDescent="0.25">
      <c r="A449" s="98" t="s">
        <v>196</v>
      </c>
      <c r="B449" s="102" t="s">
        <v>495</v>
      </c>
      <c r="C449" s="99"/>
      <c r="D449" s="99"/>
      <c r="E449" s="99"/>
      <c r="F449" s="103">
        <f>(1000%+F457)/11</f>
        <v>0.96969696969696961</v>
      </c>
      <c r="G449" s="95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6.5" customHeight="1" x14ac:dyDescent="0.25">
      <c r="A450" s="104"/>
      <c r="B450" s="210" t="s">
        <v>157</v>
      </c>
      <c r="C450" s="210"/>
      <c r="D450" s="210"/>
      <c r="E450" s="210"/>
      <c r="F450" s="210"/>
      <c r="G450" s="21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5" customHeight="1" x14ac:dyDescent="0.25">
      <c r="A451" s="104"/>
      <c r="B451" s="104" t="s">
        <v>247</v>
      </c>
      <c r="C451" s="3" t="s">
        <v>27</v>
      </c>
      <c r="D451" s="3">
        <v>825</v>
      </c>
      <c r="E451" s="3">
        <v>1065</v>
      </c>
      <c r="F451" s="111">
        <f>E451/D451</f>
        <v>1.290909090909091</v>
      </c>
      <c r="G451" s="3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38.25" x14ac:dyDescent="0.25">
      <c r="A452" s="104"/>
      <c r="B452" s="104" t="s">
        <v>239</v>
      </c>
      <c r="C452" s="3" t="s">
        <v>27</v>
      </c>
      <c r="D452" s="3">
        <v>100</v>
      </c>
      <c r="E452" s="3">
        <v>100</v>
      </c>
      <c r="F452" s="111">
        <f>E452/D452</f>
        <v>1</v>
      </c>
      <c r="G452" s="3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38.25" x14ac:dyDescent="0.25">
      <c r="A453" s="104"/>
      <c r="B453" s="104" t="s">
        <v>158</v>
      </c>
      <c r="C453" s="3" t="s">
        <v>27</v>
      </c>
      <c r="D453" s="3">
        <v>100</v>
      </c>
      <c r="E453" s="3">
        <v>100</v>
      </c>
      <c r="F453" s="111">
        <f>E453/D453</f>
        <v>1</v>
      </c>
      <c r="G453" s="3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6.5" customHeight="1" x14ac:dyDescent="0.25">
      <c r="A454" s="104"/>
      <c r="B454" s="210" t="s">
        <v>153</v>
      </c>
      <c r="C454" s="210"/>
      <c r="D454" s="210"/>
      <c r="E454" s="210"/>
      <c r="F454" s="210"/>
      <c r="G454" s="21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42.75" customHeight="1" x14ac:dyDescent="0.25">
      <c r="A455" s="3"/>
      <c r="B455" s="104" t="s">
        <v>240</v>
      </c>
      <c r="C455" s="3" t="s">
        <v>31</v>
      </c>
      <c r="D455" s="3">
        <v>100</v>
      </c>
      <c r="E455" s="3">
        <v>100</v>
      </c>
      <c r="F455" s="111">
        <f>E455/D455</f>
        <v>1</v>
      </c>
      <c r="G455" s="3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3.5" x14ac:dyDescent="0.25">
      <c r="A456" s="3"/>
      <c r="B456" s="210" t="s">
        <v>154</v>
      </c>
      <c r="C456" s="210"/>
      <c r="D456" s="210"/>
      <c r="E456" s="210"/>
      <c r="F456" s="210"/>
      <c r="G456" s="21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29.25" customHeight="1" x14ac:dyDescent="0.25">
      <c r="A457" s="3"/>
      <c r="B457" s="104" t="s">
        <v>445</v>
      </c>
      <c r="C457" s="3" t="s">
        <v>241</v>
      </c>
      <c r="D457" s="3">
        <v>3</v>
      </c>
      <c r="E457" s="3">
        <v>2</v>
      </c>
      <c r="F457" s="111">
        <f>E457/D457</f>
        <v>0.66666666666666663</v>
      </c>
      <c r="G457" s="3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6.5" customHeight="1" x14ac:dyDescent="0.25">
      <c r="A458" s="3"/>
      <c r="B458" s="210" t="s">
        <v>440</v>
      </c>
      <c r="C458" s="210"/>
      <c r="D458" s="210"/>
      <c r="E458" s="210"/>
      <c r="F458" s="210"/>
      <c r="G458" s="21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27" customHeight="1" x14ac:dyDescent="0.25">
      <c r="A459" s="3"/>
      <c r="B459" s="104" t="s">
        <v>243</v>
      </c>
      <c r="C459" s="3" t="s">
        <v>27</v>
      </c>
      <c r="D459" s="96">
        <v>100</v>
      </c>
      <c r="E459" s="3">
        <v>100</v>
      </c>
      <c r="F459" s="111">
        <f>E459/D459</f>
        <v>1</v>
      </c>
      <c r="G459" s="3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25.5" x14ac:dyDescent="0.25">
      <c r="A460" s="3"/>
      <c r="B460" s="104" t="s">
        <v>242</v>
      </c>
      <c r="C460" s="3" t="s">
        <v>31</v>
      </c>
      <c r="D460" s="96">
        <v>556</v>
      </c>
      <c r="E460" s="3">
        <v>853</v>
      </c>
      <c r="F460" s="111">
        <f>E460/D460</f>
        <v>1.5341726618705036</v>
      </c>
      <c r="G460" s="3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6.5" customHeight="1" x14ac:dyDescent="0.25">
      <c r="A461" s="3"/>
      <c r="B461" s="210" t="s">
        <v>155</v>
      </c>
      <c r="C461" s="210"/>
      <c r="D461" s="210"/>
      <c r="E461" s="210"/>
      <c r="F461" s="210"/>
      <c r="G461" s="21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51.75" customHeight="1" x14ac:dyDescent="0.25">
      <c r="A462" s="3"/>
      <c r="B462" s="104" t="s">
        <v>159</v>
      </c>
      <c r="C462" s="3" t="s">
        <v>27</v>
      </c>
      <c r="D462" s="96">
        <v>100</v>
      </c>
      <c r="E462" s="3">
        <v>100</v>
      </c>
      <c r="F462" s="111">
        <f>E462/D462</f>
        <v>1</v>
      </c>
      <c r="G462" s="3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66.75" customHeight="1" x14ac:dyDescent="0.25">
      <c r="A463" s="3"/>
      <c r="B463" s="104" t="s">
        <v>244</v>
      </c>
      <c r="C463" s="3" t="s">
        <v>27</v>
      </c>
      <c r="D463" s="96">
        <v>100</v>
      </c>
      <c r="E463" s="3">
        <v>100</v>
      </c>
      <c r="F463" s="111">
        <f>E463/D463</f>
        <v>1</v>
      </c>
      <c r="G463" s="3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6.5" customHeight="1" x14ac:dyDescent="0.25">
      <c r="A464" s="3"/>
      <c r="B464" s="210" t="s">
        <v>649</v>
      </c>
      <c r="C464" s="210"/>
      <c r="D464" s="210"/>
      <c r="E464" s="210"/>
      <c r="F464" s="210"/>
      <c r="G464" s="21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42.75" customHeight="1" x14ac:dyDescent="0.25">
      <c r="A465" s="3"/>
      <c r="B465" s="104" t="s">
        <v>326</v>
      </c>
      <c r="C465" s="3" t="s">
        <v>27</v>
      </c>
      <c r="D465" s="96">
        <v>100</v>
      </c>
      <c r="E465" s="3">
        <v>100</v>
      </c>
      <c r="F465" s="111">
        <f>E465/D465</f>
        <v>1</v>
      </c>
      <c r="G465" s="3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6.5" customHeight="1" x14ac:dyDescent="0.25">
      <c r="A466" s="3"/>
      <c r="B466" s="210" t="s">
        <v>650</v>
      </c>
      <c r="C466" s="210"/>
      <c r="D466" s="210"/>
      <c r="E466" s="210"/>
      <c r="F466" s="210"/>
      <c r="G466" s="21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27" customHeight="1" x14ac:dyDescent="0.25">
      <c r="A467" s="3"/>
      <c r="B467" s="104" t="s">
        <v>651</v>
      </c>
      <c r="C467" s="3" t="s">
        <v>28</v>
      </c>
      <c r="D467" s="96">
        <v>4</v>
      </c>
      <c r="E467" s="3">
        <v>4</v>
      </c>
      <c r="F467" s="111">
        <f>E467/D467</f>
        <v>1</v>
      </c>
      <c r="G467" s="3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27.75" customHeight="1" x14ac:dyDescent="0.25">
      <c r="A468" s="98" t="s">
        <v>197</v>
      </c>
      <c r="B468" s="102" t="s">
        <v>496</v>
      </c>
      <c r="C468" s="99"/>
      <c r="D468" s="99"/>
      <c r="E468" s="99"/>
      <c r="F468" s="109">
        <f>(400%)/4</f>
        <v>1</v>
      </c>
      <c r="G468" s="95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6.5" customHeight="1" x14ac:dyDescent="0.25">
      <c r="A469" s="3"/>
      <c r="B469" s="210" t="s">
        <v>245</v>
      </c>
      <c r="C469" s="210"/>
      <c r="D469" s="210"/>
      <c r="E469" s="210"/>
      <c r="F469" s="210"/>
      <c r="G469" s="21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42.75" customHeight="1" x14ac:dyDescent="0.25">
      <c r="A470" s="3"/>
      <c r="B470" s="104" t="s">
        <v>327</v>
      </c>
      <c r="C470" s="3" t="s">
        <v>27</v>
      </c>
      <c r="D470" s="3">
        <v>55</v>
      </c>
      <c r="E470" s="3">
        <v>59</v>
      </c>
      <c r="F470" s="111">
        <f>E470/D470</f>
        <v>1.0727272727272728</v>
      </c>
      <c r="G470" s="3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7.25" customHeight="1" x14ac:dyDescent="0.25">
      <c r="A471" s="3"/>
      <c r="B471" s="210" t="s">
        <v>246</v>
      </c>
      <c r="C471" s="210"/>
      <c r="D471" s="210"/>
      <c r="E471" s="210"/>
      <c r="F471" s="210"/>
      <c r="G471" s="21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25.5" x14ac:dyDescent="0.25">
      <c r="A472" s="3"/>
      <c r="B472" s="104" t="s">
        <v>297</v>
      </c>
      <c r="C472" s="3" t="s">
        <v>28</v>
      </c>
      <c r="D472" s="3">
        <v>4</v>
      </c>
      <c r="E472" s="3">
        <v>6</v>
      </c>
      <c r="F472" s="111">
        <f>E472/D472</f>
        <v>1.5</v>
      </c>
      <c r="G472" s="3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5" x14ac:dyDescent="0.25">
      <c r="A473" s="3"/>
      <c r="B473" s="211" t="s">
        <v>328</v>
      </c>
      <c r="C473" s="227"/>
      <c r="D473" s="227"/>
      <c r="E473" s="227"/>
      <c r="F473" s="227"/>
      <c r="G473" s="228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30.75" customHeight="1" x14ac:dyDescent="0.25">
      <c r="A474" s="3"/>
      <c r="B474" s="104" t="s">
        <v>329</v>
      </c>
      <c r="C474" s="3" t="s">
        <v>28</v>
      </c>
      <c r="D474" s="3">
        <v>6</v>
      </c>
      <c r="E474" s="3">
        <v>6</v>
      </c>
      <c r="F474" s="111">
        <f>E474/D474</f>
        <v>1</v>
      </c>
      <c r="G474" s="3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67.5" customHeight="1" x14ac:dyDescent="0.25">
      <c r="A475" s="3"/>
      <c r="B475" s="104" t="s">
        <v>446</v>
      </c>
      <c r="C475" s="3" t="s">
        <v>27</v>
      </c>
      <c r="D475" s="3">
        <v>100</v>
      </c>
      <c r="E475" s="3">
        <v>100</v>
      </c>
      <c r="F475" s="111">
        <f>E475/D475</f>
        <v>1</v>
      </c>
      <c r="G475" s="123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48.75" customHeight="1" x14ac:dyDescent="0.25">
      <c r="A476" s="95" t="s">
        <v>237</v>
      </c>
      <c r="B476" s="102" t="s">
        <v>268</v>
      </c>
      <c r="C476" s="95"/>
      <c r="D476" s="95"/>
      <c r="E476" s="95"/>
      <c r="F476" s="103">
        <f>(400%)/4</f>
        <v>1</v>
      </c>
      <c r="G476" s="95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3.5" x14ac:dyDescent="0.25">
      <c r="A477" s="3"/>
      <c r="B477" s="210" t="s">
        <v>257</v>
      </c>
      <c r="C477" s="210"/>
      <c r="D477" s="210"/>
      <c r="E477" s="210"/>
      <c r="F477" s="210"/>
      <c r="G477" s="21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38.25" x14ac:dyDescent="0.25">
      <c r="A478" s="3"/>
      <c r="B478" s="104" t="s">
        <v>258</v>
      </c>
      <c r="C478" s="3" t="s">
        <v>27</v>
      </c>
      <c r="D478" s="3">
        <v>100</v>
      </c>
      <c r="E478" s="3">
        <v>100</v>
      </c>
      <c r="F478" s="111">
        <f>E478/D478</f>
        <v>1</v>
      </c>
      <c r="G478" s="3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3.5" x14ac:dyDescent="0.25">
      <c r="A479" s="3"/>
      <c r="B479" s="210" t="s">
        <v>259</v>
      </c>
      <c r="C479" s="210"/>
      <c r="D479" s="210"/>
      <c r="E479" s="210"/>
      <c r="F479" s="210"/>
      <c r="G479" s="21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7.25" customHeight="1" x14ac:dyDescent="0.25">
      <c r="A480" s="3"/>
      <c r="B480" s="104" t="s">
        <v>260</v>
      </c>
      <c r="C480" s="3" t="s">
        <v>28</v>
      </c>
      <c r="D480" s="3">
        <v>117</v>
      </c>
      <c r="E480" s="3">
        <v>117</v>
      </c>
      <c r="F480" s="111">
        <f>E480/D480</f>
        <v>1</v>
      </c>
      <c r="G480" s="3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6.5" customHeight="1" x14ac:dyDescent="0.25">
      <c r="A481" s="3"/>
      <c r="B481" s="210" t="s">
        <v>500</v>
      </c>
      <c r="C481" s="210"/>
      <c r="D481" s="210"/>
      <c r="E481" s="210"/>
      <c r="F481" s="210"/>
      <c r="G481" s="21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25.5" x14ac:dyDescent="0.25">
      <c r="A482" s="3"/>
      <c r="B482" s="104" t="s">
        <v>261</v>
      </c>
      <c r="C482" s="3" t="s">
        <v>28</v>
      </c>
      <c r="D482" s="3">
        <v>6</v>
      </c>
      <c r="E482" s="3">
        <v>6</v>
      </c>
      <c r="F482" s="111">
        <f>E482/D482</f>
        <v>1</v>
      </c>
      <c r="G482" s="3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3.5" x14ac:dyDescent="0.25">
      <c r="A483" s="3"/>
      <c r="B483" s="210" t="s">
        <v>262</v>
      </c>
      <c r="C483" s="210"/>
      <c r="D483" s="210"/>
      <c r="E483" s="210"/>
      <c r="F483" s="210"/>
      <c r="G483" s="21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25.5" x14ac:dyDescent="0.25">
      <c r="A484" s="3"/>
      <c r="B484" s="104" t="s">
        <v>263</v>
      </c>
      <c r="C484" s="3" t="s">
        <v>27</v>
      </c>
      <c r="D484" s="3">
        <v>100</v>
      </c>
      <c r="E484" s="3">
        <v>100</v>
      </c>
      <c r="F484" s="111">
        <f>E484/D484</f>
        <v>1</v>
      </c>
      <c r="G484" s="3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51" x14ac:dyDescent="0.25">
      <c r="A485" s="95" t="s">
        <v>256</v>
      </c>
      <c r="B485" s="102" t="s">
        <v>758</v>
      </c>
      <c r="C485" s="95"/>
      <c r="D485" s="95"/>
      <c r="E485" s="95"/>
      <c r="F485" s="103">
        <v>1</v>
      </c>
      <c r="G485" s="95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7.25" customHeight="1" x14ac:dyDescent="0.25">
      <c r="A486" s="104"/>
      <c r="B486" s="210" t="s">
        <v>272</v>
      </c>
      <c r="C486" s="216"/>
      <c r="D486" s="216"/>
      <c r="E486" s="216"/>
      <c r="F486" s="216"/>
      <c r="G486" s="216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60" customHeight="1" x14ac:dyDescent="0.25">
      <c r="A487" s="104"/>
      <c r="B487" s="104" t="s">
        <v>420</v>
      </c>
      <c r="C487" s="3" t="s">
        <v>27</v>
      </c>
      <c r="D487" s="3">
        <v>0.6</v>
      </c>
      <c r="E487" s="3">
        <v>53.4</v>
      </c>
      <c r="F487" s="111">
        <f>E487/D487</f>
        <v>89</v>
      </c>
      <c r="G487" s="3" t="s">
        <v>718</v>
      </c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53.25" customHeight="1" x14ac:dyDescent="0.25">
      <c r="A488" s="98" t="s">
        <v>437</v>
      </c>
      <c r="B488" s="102" t="s">
        <v>708</v>
      </c>
      <c r="C488" s="99"/>
      <c r="D488" s="99"/>
      <c r="E488" s="99"/>
      <c r="F488" s="103">
        <f>(500%+F498)/6</f>
        <v>0.8666666666666667</v>
      </c>
      <c r="G488" s="95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30" customHeight="1" x14ac:dyDescent="0.25">
      <c r="A489" s="104"/>
      <c r="B489" s="210" t="s">
        <v>499</v>
      </c>
      <c r="C489" s="210"/>
      <c r="D489" s="210"/>
      <c r="E489" s="210"/>
      <c r="F489" s="210"/>
      <c r="G489" s="21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30.75" customHeight="1" x14ac:dyDescent="0.25">
      <c r="A490" s="104"/>
      <c r="B490" s="104" t="s">
        <v>705</v>
      </c>
      <c r="C490" s="3" t="s">
        <v>27</v>
      </c>
      <c r="D490" s="3">
        <v>100</v>
      </c>
      <c r="E490" s="3">
        <v>100</v>
      </c>
      <c r="F490" s="111">
        <f>E490/D490</f>
        <v>1</v>
      </c>
      <c r="G490" s="3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29.25" customHeight="1" x14ac:dyDescent="0.25">
      <c r="A491" s="104"/>
      <c r="B491" s="211" t="s">
        <v>490</v>
      </c>
      <c r="C491" s="214"/>
      <c r="D491" s="214"/>
      <c r="E491" s="214"/>
      <c r="F491" s="214"/>
      <c r="G491" s="215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</row>
    <row r="492" spans="1:21" ht="77.25" customHeight="1" x14ac:dyDescent="0.25">
      <c r="A492" s="3"/>
      <c r="B492" s="104" t="s">
        <v>706</v>
      </c>
      <c r="C492" s="3" t="s">
        <v>28</v>
      </c>
      <c r="D492" s="3">
        <v>6</v>
      </c>
      <c r="E492" s="3">
        <v>63</v>
      </c>
      <c r="F492" s="111">
        <f>E492/D492</f>
        <v>10.5</v>
      </c>
      <c r="G492" s="3" t="s">
        <v>707</v>
      </c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</row>
    <row r="493" spans="1:21" ht="30" customHeight="1" x14ac:dyDescent="0.25">
      <c r="A493" s="3"/>
      <c r="B493" s="210" t="s">
        <v>709</v>
      </c>
      <c r="C493" s="210"/>
      <c r="D493" s="210"/>
      <c r="E493" s="210"/>
      <c r="F493" s="210"/>
      <c r="G493" s="21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</row>
    <row r="494" spans="1:21" ht="32.25" customHeight="1" x14ac:dyDescent="0.25">
      <c r="A494" s="3"/>
      <c r="B494" s="104" t="s">
        <v>271</v>
      </c>
      <c r="C494" s="3" t="s">
        <v>27</v>
      </c>
      <c r="D494" s="3">
        <v>100</v>
      </c>
      <c r="E494" s="3">
        <v>100</v>
      </c>
      <c r="F494" s="111">
        <f>E494/D494</f>
        <v>1</v>
      </c>
      <c r="G494" s="97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</row>
    <row r="495" spans="1:21" ht="51" customHeight="1" x14ac:dyDescent="0.25">
      <c r="A495" s="3"/>
      <c r="B495" s="104" t="s">
        <v>710</v>
      </c>
      <c r="C495" s="3" t="s">
        <v>27</v>
      </c>
      <c r="D495" s="3">
        <v>100</v>
      </c>
      <c r="E495" s="3">
        <v>100</v>
      </c>
      <c r="F495" s="111">
        <f>E495/D495</f>
        <v>1</v>
      </c>
      <c r="G495" s="3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</row>
    <row r="496" spans="1:21" ht="42" customHeight="1" x14ac:dyDescent="0.25">
      <c r="A496" s="3"/>
      <c r="B496" s="104" t="s">
        <v>416</v>
      </c>
      <c r="C496" s="3" t="s">
        <v>27</v>
      </c>
      <c r="D496" s="3">
        <v>100</v>
      </c>
      <c r="E496" s="3">
        <v>100</v>
      </c>
      <c r="F496" s="111">
        <f>E496/D496</f>
        <v>1</v>
      </c>
      <c r="G496" s="3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</row>
    <row r="497" spans="1:21" ht="16.5" customHeight="1" x14ac:dyDescent="0.25">
      <c r="A497" s="3"/>
      <c r="B497" s="210" t="s">
        <v>417</v>
      </c>
      <c r="C497" s="210"/>
      <c r="D497" s="210"/>
      <c r="E497" s="210"/>
      <c r="F497" s="210"/>
      <c r="G497" s="21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</row>
    <row r="498" spans="1:21" ht="50.25" customHeight="1" x14ac:dyDescent="0.25">
      <c r="A498" s="3"/>
      <c r="B498" s="104" t="s">
        <v>418</v>
      </c>
      <c r="C498" s="3" t="s">
        <v>28</v>
      </c>
      <c r="D498" s="96">
        <v>10</v>
      </c>
      <c r="E498" s="3">
        <v>2</v>
      </c>
      <c r="F498" s="111">
        <f>E498/D498</f>
        <v>0.2</v>
      </c>
      <c r="G498" s="3" t="s">
        <v>711</v>
      </c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</row>
    <row r="499" spans="1:21" ht="36.75" customHeight="1" x14ac:dyDescent="0.25">
      <c r="A499" s="98" t="s">
        <v>438</v>
      </c>
      <c r="B499" s="102" t="s">
        <v>715</v>
      </c>
      <c r="C499" s="99"/>
      <c r="D499" s="99"/>
      <c r="E499" s="99"/>
      <c r="F499" s="109">
        <f>(F501+F503+F504)/3</f>
        <v>0.9063157894736843</v>
      </c>
      <c r="G499" s="95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</row>
    <row r="500" spans="1:21" ht="14.25" customHeight="1" x14ac:dyDescent="0.25">
      <c r="A500" s="3"/>
      <c r="B500" s="210" t="s">
        <v>716</v>
      </c>
      <c r="C500" s="210"/>
      <c r="D500" s="210"/>
      <c r="E500" s="210"/>
      <c r="F500" s="210"/>
      <c r="G500" s="21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</row>
    <row r="501" spans="1:21" ht="39" customHeight="1" x14ac:dyDescent="0.25">
      <c r="A501" s="3"/>
      <c r="B501" s="104" t="s">
        <v>419</v>
      </c>
      <c r="C501" s="3" t="s">
        <v>27</v>
      </c>
      <c r="D501" s="3">
        <v>100</v>
      </c>
      <c r="E501" s="3">
        <v>100</v>
      </c>
      <c r="F501" s="111">
        <f>E501/D501</f>
        <v>1</v>
      </c>
      <c r="G501" s="3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</row>
    <row r="502" spans="1:21" ht="17.25" customHeight="1" x14ac:dyDescent="0.25">
      <c r="A502" s="3"/>
      <c r="B502" s="210" t="s">
        <v>717</v>
      </c>
      <c r="C502" s="210"/>
      <c r="D502" s="210"/>
      <c r="E502" s="210"/>
      <c r="F502" s="210"/>
      <c r="G502" s="21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</row>
    <row r="503" spans="1:21" ht="25.5" x14ac:dyDescent="0.25">
      <c r="A503" s="3"/>
      <c r="B503" s="104" t="s">
        <v>269</v>
      </c>
      <c r="C503" s="3" t="s">
        <v>31</v>
      </c>
      <c r="D503" s="3">
        <v>47.5</v>
      </c>
      <c r="E503" s="3">
        <v>46.5</v>
      </c>
      <c r="F503" s="111">
        <f>E503/D503</f>
        <v>0.97894736842105268</v>
      </c>
      <c r="G503" s="3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30" customHeight="1" x14ac:dyDescent="0.25">
      <c r="A504" s="3"/>
      <c r="B504" s="104" t="s">
        <v>270</v>
      </c>
      <c r="C504" s="3" t="s">
        <v>28</v>
      </c>
      <c r="D504" s="3">
        <v>50</v>
      </c>
      <c r="E504" s="3">
        <v>37</v>
      </c>
      <c r="F504" s="111">
        <f>E504/D504</f>
        <v>0.74</v>
      </c>
      <c r="G504" s="3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42.75" customHeight="1" x14ac:dyDescent="0.25">
      <c r="A505" s="98" t="s">
        <v>265</v>
      </c>
      <c r="B505" s="102" t="s">
        <v>283</v>
      </c>
      <c r="C505" s="99"/>
      <c r="D505" s="99"/>
      <c r="E505" s="99"/>
      <c r="F505" s="109">
        <v>1</v>
      </c>
      <c r="G505" s="95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42.75" customHeight="1" x14ac:dyDescent="0.25">
      <c r="A506" s="3"/>
      <c r="B506" s="210" t="s">
        <v>583</v>
      </c>
      <c r="C506" s="210"/>
      <c r="D506" s="210"/>
      <c r="E506" s="210"/>
      <c r="F506" s="210"/>
      <c r="G506" s="21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29.25" customHeight="1" x14ac:dyDescent="0.25">
      <c r="A507" s="3"/>
      <c r="B507" s="104" t="s">
        <v>491</v>
      </c>
      <c r="C507" s="3" t="s">
        <v>28</v>
      </c>
      <c r="D507" s="3">
        <v>0</v>
      </c>
      <c r="E507" s="3">
        <v>0</v>
      </c>
      <c r="F507" s="111">
        <v>1</v>
      </c>
      <c r="G507" s="3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39.75" customHeight="1" x14ac:dyDescent="0.25">
      <c r="A508" s="98" t="s">
        <v>266</v>
      </c>
      <c r="B508" s="102" t="s">
        <v>586</v>
      </c>
      <c r="C508" s="99"/>
      <c r="D508" s="99"/>
      <c r="E508" s="99"/>
      <c r="F508" s="103">
        <f>(600%)/6</f>
        <v>1</v>
      </c>
      <c r="G508" s="95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30" customHeight="1" x14ac:dyDescent="0.25">
      <c r="A509" s="104"/>
      <c r="B509" s="210" t="s">
        <v>284</v>
      </c>
      <c r="C509" s="210"/>
      <c r="D509" s="210"/>
      <c r="E509" s="210"/>
      <c r="F509" s="210"/>
      <c r="G509" s="21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</row>
    <row r="510" spans="1:21" ht="76.5" x14ac:dyDescent="0.25">
      <c r="A510" s="3"/>
      <c r="B510" s="104" t="s">
        <v>413</v>
      </c>
      <c r="C510" s="3" t="s">
        <v>27</v>
      </c>
      <c r="D510" s="3">
        <v>100</v>
      </c>
      <c r="E510" s="3">
        <v>100</v>
      </c>
      <c r="F510" s="111">
        <f>E510/D510</f>
        <v>1</v>
      </c>
      <c r="G510" s="3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</row>
    <row r="511" spans="1:21" ht="28.5" customHeight="1" x14ac:dyDescent="0.25">
      <c r="A511" s="3"/>
      <c r="B511" s="210" t="s">
        <v>414</v>
      </c>
      <c r="C511" s="210"/>
      <c r="D511" s="210"/>
      <c r="E511" s="210"/>
      <c r="F511" s="210"/>
      <c r="G511" s="21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</row>
    <row r="512" spans="1:21" ht="39" customHeight="1" x14ac:dyDescent="0.25">
      <c r="A512" s="3"/>
      <c r="B512" s="104" t="s">
        <v>492</v>
      </c>
      <c r="C512" s="3" t="s">
        <v>28</v>
      </c>
      <c r="D512" s="3">
        <v>2</v>
      </c>
      <c r="E512" s="3">
        <v>2</v>
      </c>
      <c r="F512" s="111">
        <f>D512/E512</f>
        <v>1</v>
      </c>
      <c r="G512" s="3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</row>
    <row r="513" spans="1:21" ht="27.75" customHeight="1" x14ac:dyDescent="0.25">
      <c r="A513" s="3"/>
      <c r="B513" s="210" t="s">
        <v>493</v>
      </c>
      <c r="C513" s="210"/>
      <c r="D513" s="210"/>
      <c r="E513" s="210"/>
      <c r="F513" s="210"/>
      <c r="G513" s="21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</row>
    <row r="514" spans="1:21" ht="51" customHeight="1" x14ac:dyDescent="0.25">
      <c r="A514" s="3"/>
      <c r="B514" s="104" t="s">
        <v>415</v>
      </c>
      <c r="C514" s="3" t="s">
        <v>28</v>
      </c>
      <c r="D514" s="3">
        <v>4</v>
      </c>
      <c r="E514" s="3">
        <v>5</v>
      </c>
      <c r="F514" s="111">
        <f>E514/D514</f>
        <v>1.25</v>
      </c>
      <c r="G514" s="3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</row>
    <row r="515" spans="1:21" ht="30.75" customHeight="1" x14ac:dyDescent="0.25">
      <c r="A515" s="3"/>
      <c r="B515" s="104" t="s">
        <v>584</v>
      </c>
      <c r="C515" s="3" t="s">
        <v>28</v>
      </c>
      <c r="D515" s="3">
        <v>500</v>
      </c>
      <c r="E515" s="3">
        <v>500</v>
      </c>
      <c r="F515" s="111">
        <f>E515/D515</f>
        <v>1</v>
      </c>
      <c r="G515" s="3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</row>
    <row r="516" spans="1:21" ht="25.5" customHeight="1" x14ac:dyDescent="0.25">
      <c r="A516" s="3"/>
      <c r="B516" s="210" t="s">
        <v>285</v>
      </c>
      <c r="C516" s="210"/>
      <c r="D516" s="210"/>
      <c r="E516" s="210"/>
      <c r="F516" s="210"/>
      <c r="G516" s="21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</row>
    <row r="517" spans="1:21" ht="29.25" customHeight="1" x14ac:dyDescent="0.25">
      <c r="A517" s="3"/>
      <c r="B517" s="104" t="s">
        <v>286</v>
      </c>
      <c r="C517" s="3" t="s">
        <v>28</v>
      </c>
      <c r="D517" s="3">
        <v>0</v>
      </c>
      <c r="E517" s="3">
        <v>0</v>
      </c>
      <c r="F517" s="111">
        <v>1</v>
      </c>
      <c r="G517" s="3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</row>
    <row r="518" spans="1:21" ht="25.5" customHeight="1" x14ac:dyDescent="0.25">
      <c r="A518" s="3"/>
      <c r="B518" s="210" t="s">
        <v>494</v>
      </c>
      <c r="C518" s="210"/>
      <c r="D518" s="210"/>
      <c r="E518" s="210"/>
      <c r="F518" s="210"/>
      <c r="G518" s="21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</row>
    <row r="519" spans="1:21" ht="29.25" customHeight="1" x14ac:dyDescent="0.25">
      <c r="A519" s="3"/>
      <c r="B519" s="104" t="s">
        <v>287</v>
      </c>
      <c r="C519" s="3" t="s">
        <v>88</v>
      </c>
      <c r="D519" s="3">
        <v>30</v>
      </c>
      <c r="E519" s="3">
        <v>30</v>
      </c>
      <c r="F519" s="111">
        <f>E519/D519</f>
        <v>1</v>
      </c>
      <c r="G519" s="3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</row>
    <row r="520" spans="1:21" x14ac:dyDescent="0.25">
      <c r="A520" s="88"/>
      <c r="B520" s="87"/>
      <c r="C520" s="86"/>
      <c r="D520" s="86"/>
      <c r="E520" s="86"/>
      <c r="F520" s="86"/>
      <c r="G520" s="88"/>
      <c r="H520" s="89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</row>
    <row r="521" spans="1:21" x14ac:dyDescent="0.25">
      <c r="A521" s="88"/>
      <c r="B521" s="87"/>
      <c r="C521" s="86"/>
      <c r="D521" s="86"/>
      <c r="E521" s="86"/>
      <c r="F521" s="86"/>
      <c r="G521" s="88"/>
      <c r="H521" s="89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</row>
    <row r="522" spans="1:21" x14ac:dyDescent="0.25">
      <c r="A522" s="88"/>
      <c r="B522" s="87"/>
      <c r="C522" s="86"/>
      <c r="D522" s="86"/>
      <c r="E522" s="86"/>
      <c r="F522" s="86"/>
      <c r="G522" s="88"/>
      <c r="H522" s="89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</row>
    <row r="523" spans="1:21" x14ac:dyDescent="0.25">
      <c r="A523" s="88"/>
      <c r="B523" s="87"/>
      <c r="C523" s="86"/>
      <c r="D523" s="86"/>
      <c r="E523" s="86"/>
      <c r="F523" s="86"/>
      <c r="G523" s="88"/>
      <c r="H523" s="89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x14ac:dyDescent="0.25">
      <c r="A524" s="105"/>
      <c r="B524" s="106"/>
      <c r="C524" s="107"/>
      <c r="D524" s="107"/>
      <c r="E524" s="107"/>
      <c r="F524" s="107"/>
      <c r="G524" s="105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x14ac:dyDescent="0.25">
      <c r="A525" s="3"/>
      <c r="B525" s="104"/>
      <c r="C525" s="90"/>
      <c r="D525" s="90"/>
      <c r="E525" s="90"/>
      <c r="F525" s="90"/>
      <c r="G525" s="3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</row>
    <row r="526" spans="1:21" ht="15" customHeight="1" x14ac:dyDescent="0.25">
      <c r="A526" s="3"/>
      <c r="B526" s="104"/>
      <c r="C526" s="90"/>
      <c r="D526" s="90"/>
      <c r="E526" s="90"/>
      <c r="F526" s="90"/>
      <c r="G526" s="3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</row>
    <row r="527" spans="1:21" ht="15" customHeight="1" x14ac:dyDescent="0.25">
      <c r="A527" s="3"/>
      <c r="B527" s="104"/>
      <c r="C527" s="90"/>
      <c r="D527" s="90"/>
      <c r="E527" s="90"/>
      <c r="F527" s="90"/>
      <c r="G527" s="3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</row>
    <row r="528" spans="1:21" x14ac:dyDescent="0.25">
      <c r="A528" s="3"/>
      <c r="B528" s="104"/>
      <c r="C528" s="90"/>
      <c r="D528" s="90"/>
      <c r="E528" s="90"/>
      <c r="F528" s="90"/>
      <c r="G528" s="3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</row>
    <row r="529" spans="1:21" x14ac:dyDescent="0.25">
      <c r="A529" s="3"/>
      <c r="B529" s="104"/>
      <c r="C529" s="90"/>
      <c r="D529" s="90"/>
      <c r="E529" s="90"/>
      <c r="F529" s="90"/>
      <c r="G529" s="3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</row>
    <row r="530" spans="1:21" x14ac:dyDescent="0.25">
      <c r="A530" s="3"/>
      <c r="B530" s="104"/>
      <c r="C530" s="90"/>
      <c r="D530" s="90"/>
      <c r="E530" s="90"/>
      <c r="F530" s="90"/>
      <c r="G530" s="3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</row>
    <row r="531" spans="1:21" x14ac:dyDescent="0.25">
      <c r="A531" s="3"/>
      <c r="B531" s="104"/>
      <c r="C531" s="90"/>
      <c r="D531" s="90"/>
      <c r="E531" s="90"/>
      <c r="F531" s="90"/>
      <c r="G531" s="3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</row>
    <row r="532" spans="1:21" x14ac:dyDescent="0.25">
      <c r="A532" s="3"/>
      <c r="B532" s="104"/>
      <c r="C532" s="90"/>
      <c r="D532" s="90"/>
      <c r="E532" s="90"/>
      <c r="F532" s="90"/>
      <c r="G532" s="3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</row>
    <row r="533" spans="1:21" x14ac:dyDescent="0.25">
      <c r="A533" s="3"/>
      <c r="B533" s="104"/>
      <c r="C533" s="90"/>
      <c r="D533" s="90"/>
      <c r="E533" s="90"/>
      <c r="F533" s="90"/>
      <c r="G533" s="3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</row>
    <row r="534" spans="1:21" x14ac:dyDescent="0.25">
      <c r="A534" s="3"/>
      <c r="B534" s="104"/>
      <c r="C534" s="90"/>
      <c r="D534" s="90"/>
      <c r="E534" s="90"/>
      <c r="F534" s="90"/>
      <c r="G534" s="3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</row>
    <row r="535" spans="1:21" x14ac:dyDescent="0.25">
      <c r="A535" s="3"/>
      <c r="B535" s="104"/>
      <c r="C535" s="90"/>
      <c r="D535" s="90"/>
      <c r="E535" s="90"/>
      <c r="F535" s="90"/>
      <c r="G535" s="3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</row>
    <row r="536" spans="1:21" x14ac:dyDescent="0.25">
      <c r="A536" s="3"/>
      <c r="B536" s="104"/>
      <c r="C536" s="90"/>
      <c r="D536" s="90"/>
      <c r="E536" s="90"/>
      <c r="F536" s="90"/>
      <c r="G536" s="3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</row>
    <row r="537" spans="1:21" x14ac:dyDescent="0.25">
      <c r="A537" s="3"/>
      <c r="B537" s="104"/>
      <c r="C537" s="90"/>
      <c r="D537" s="90"/>
      <c r="E537" s="90"/>
      <c r="F537" s="90"/>
      <c r="G537" s="3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</row>
    <row r="538" spans="1:21" x14ac:dyDescent="0.25">
      <c r="A538" s="3"/>
      <c r="B538" s="104"/>
      <c r="C538" s="90"/>
      <c r="D538" s="90"/>
      <c r="E538" s="90"/>
      <c r="F538" s="90"/>
      <c r="G538" s="3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</row>
    <row r="539" spans="1:21" x14ac:dyDescent="0.25">
      <c r="A539" s="3"/>
      <c r="B539" s="104"/>
      <c r="C539" s="90"/>
      <c r="D539" s="90"/>
      <c r="E539" s="90"/>
      <c r="F539" s="90"/>
      <c r="G539" s="3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</row>
    <row r="540" spans="1:21" x14ac:dyDescent="0.25">
      <c r="A540" s="3"/>
      <c r="B540" s="104"/>
      <c r="C540" s="90"/>
      <c r="D540" s="90"/>
      <c r="E540" s="90"/>
      <c r="F540" s="90"/>
      <c r="G540" s="3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</row>
    <row r="541" spans="1:21" x14ac:dyDescent="0.25">
      <c r="A541" s="3"/>
      <c r="B541" s="104"/>
      <c r="C541" s="90"/>
      <c r="D541" s="90"/>
      <c r="E541" s="90"/>
      <c r="F541" s="90"/>
      <c r="G541" s="3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</row>
    <row r="542" spans="1:21" x14ac:dyDescent="0.25">
      <c r="A542" s="3"/>
      <c r="B542" s="104"/>
      <c r="C542" s="90"/>
      <c r="D542" s="90"/>
      <c r="E542" s="90"/>
      <c r="F542" s="90"/>
      <c r="G542" s="3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</row>
    <row r="543" spans="1:21" x14ac:dyDescent="0.25">
      <c r="A543" s="3"/>
      <c r="B543" s="104"/>
      <c r="C543" s="90"/>
      <c r="D543" s="90"/>
      <c r="E543" s="90"/>
      <c r="F543" s="90"/>
      <c r="G543" s="3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</row>
    <row r="544" spans="1:21" x14ac:dyDescent="0.25">
      <c r="A544" s="3"/>
      <c r="B544" s="104"/>
      <c r="C544" s="90"/>
      <c r="D544" s="90"/>
      <c r="E544" s="90"/>
      <c r="F544" s="90"/>
      <c r="G544" s="3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</row>
    <row r="545" spans="1:21" x14ac:dyDescent="0.25">
      <c r="A545" s="3"/>
      <c r="B545" s="104"/>
      <c r="C545" s="90"/>
      <c r="D545" s="90"/>
      <c r="E545" s="90"/>
      <c r="F545" s="90"/>
      <c r="G545" s="3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</row>
    <row r="546" spans="1:21" x14ac:dyDescent="0.25">
      <c r="A546" s="3"/>
      <c r="B546" s="104"/>
      <c r="C546" s="90"/>
      <c r="D546" s="90"/>
      <c r="E546" s="90"/>
      <c r="F546" s="90"/>
      <c r="G546" s="3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</row>
    <row r="547" spans="1:21" x14ac:dyDescent="0.25">
      <c r="A547" s="3"/>
      <c r="B547" s="104"/>
      <c r="C547" s="90"/>
      <c r="D547" s="90"/>
      <c r="E547" s="90"/>
      <c r="F547" s="90"/>
      <c r="G547" s="3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</row>
    <row r="548" spans="1:21" x14ac:dyDescent="0.25">
      <c r="A548" s="3"/>
      <c r="B548" s="104"/>
      <c r="C548" s="90"/>
      <c r="D548" s="90"/>
      <c r="E548" s="90"/>
      <c r="F548" s="90"/>
      <c r="G548" s="3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</row>
    <row r="549" spans="1:21" x14ac:dyDescent="0.25">
      <c r="A549" s="3"/>
      <c r="B549" s="104"/>
      <c r="C549" s="90"/>
      <c r="D549" s="90"/>
      <c r="E549" s="90"/>
      <c r="F549" s="90"/>
      <c r="G549" s="3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</row>
    <row r="550" spans="1:21" x14ac:dyDescent="0.25">
      <c r="A550" s="3"/>
      <c r="B550" s="104"/>
      <c r="C550" s="90"/>
      <c r="D550" s="90"/>
      <c r="E550" s="90"/>
      <c r="F550" s="90"/>
      <c r="G550" s="3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</row>
    <row r="551" spans="1:21" x14ac:dyDescent="0.25">
      <c r="A551" s="3"/>
      <c r="B551" s="104"/>
      <c r="C551" s="90"/>
      <c r="D551" s="90"/>
      <c r="E551" s="90"/>
      <c r="F551" s="90"/>
      <c r="G551" s="3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</row>
    <row r="552" spans="1:21" x14ac:dyDescent="0.25">
      <c r="A552" s="3"/>
      <c r="B552" s="104"/>
      <c r="C552" s="90"/>
      <c r="D552" s="90"/>
      <c r="E552" s="90"/>
      <c r="F552" s="90"/>
      <c r="G552" s="3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</row>
    <row r="553" spans="1:21" x14ac:dyDescent="0.25">
      <c r="A553" s="3"/>
      <c r="B553" s="104"/>
      <c r="C553" s="90"/>
      <c r="D553" s="90"/>
      <c r="E553" s="90"/>
      <c r="F553" s="90"/>
      <c r="G553" s="3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</row>
    <row r="554" spans="1:21" x14ac:dyDescent="0.25">
      <c r="A554" s="3"/>
      <c r="B554" s="104"/>
      <c r="C554" s="90"/>
      <c r="D554" s="90"/>
      <c r="E554" s="90"/>
      <c r="F554" s="90"/>
      <c r="G554" s="3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</row>
    <row r="555" spans="1:21" x14ac:dyDescent="0.25">
      <c r="A555" s="96"/>
    </row>
    <row r="556" spans="1:21" x14ac:dyDescent="0.25">
      <c r="A556" s="96"/>
    </row>
    <row r="557" spans="1:21" x14ac:dyDescent="0.25">
      <c r="A557" s="96"/>
    </row>
    <row r="558" spans="1:21" x14ac:dyDescent="0.25">
      <c r="A558" s="96"/>
    </row>
    <row r="559" spans="1:21" x14ac:dyDescent="0.25">
      <c r="A559" s="96"/>
    </row>
    <row r="560" spans="1:21" x14ac:dyDescent="0.25">
      <c r="A560" s="96"/>
    </row>
  </sheetData>
  <mergeCells count="167">
    <mergeCell ref="B288:G288"/>
    <mergeCell ref="B341:G341"/>
    <mergeCell ref="B358:G358"/>
    <mergeCell ref="B344:G344"/>
    <mergeCell ref="B347:G347"/>
    <mergeCell ref="B349:G349"/>
    <mergeCell ref="B325:G325"/>
    <mergeCell ref="B327:G327"/>
    <mergeCell ref="B298:G298"/>
    <mergeCell ref="B300:G300"/>
    <mergeCell ref="B303:G303"/>
    <mergeCell ref="B314:G314"/>
    <mergeCell ref="B317:G317"/>
    <mergeCell ref="B337:G337"/>
    <mergeCell ref="B339:G339"/>
    <mergeCell ref="B319:G319"/>
    <mergeCell ref="B308:G308"/>
    <mergeCell ref="B353:G353"/>
    <mergeCell ref="B335:G335"/>
    <mergeCell ref="B306:G306"/>
    <mergeCell ref="B416:G416"/>
    <mergeCell ref="B421:G421"/>
    <mergeCell ref="B371:G371"/>
    <mergeCell ref="B373:G373"/>
    <mergeCell ref="B376:G376"/>
    <mergeCell ref="B380:G380"/>
    <mergeCell ref="B365:G365"/>
    <mergeCell ref="B360:G360"/>
    <mergeCell ref="B384:G384"/>
    <mergeCell ref="B386:G386"/>
    <mergeCell ref="B396:G396"/>
    <mergeCell ref="B407:G407"/>
    <mergeCell ref="B362:G362"/>
    <mergeCell ref="B454:G454"/>
    <mergeCell ref="B518:G518"/>
    <mergeCell ref="B486:G486"/>
    <mergeCell ref="B489:G489"/>
    <mergeCell ref="B491:G491"/>
    <mergeCell ref="B493:G493"/>
    <mergeCell ref="B497:G497"/>
    <mergeCell ref="B500:G500"/>
    <mergeCell ref="B502:G502"/>
    <mergeCell ref="B473:G473"/>
    <mergeCell ref="B481:G481"/>
    <mergeCell ref="B513:G513"/>
    <mergeCell ref="B516:G516"/>
    <mergeCell ref="B483:G483"/>
    <mergeCell ref="B511:G511"/>
    <mergeCell ref="B506:G506"/>
    <mergeCell ref="B509:G509"/>
    <mergeCell ref="B477:G477"/>
    <mergeCell ref="B479:G479"/>
    <mergeCell ref="B466:G466"/>
    <mergeCell ref="B464:G464"/>
    <mergeCell ref="B280:G280"/>
    <mergeCell ref="B231:G231"/>
    <mergeCell ref="B234:G234"/>
    <mergeCell ref="B237:G237"/>
    <mergeCell ref="B277:G277"/>
    <mergeCell ref="B283:G283"/>
    <mergeCell ref="B274:G274"/>
    <mergeCell ref="B265:G265"/>
    <mergeCell ref="B267:G267"/>
    <mergeCell ref="B269:G269"/>
    <mergeCell ref="B271:G271"/>
    <mergeCell ref="B258:G258"/>
    <mergeCell ref="B260:G260"/>
    <mergeCell ref="B247:G247"/>
    <mergeCell ref="B243:G243"/>
    <mergeCell ref="B251:G251"/>
    <mergeCell ref="B256:G256"/>
    <mergeCell ref="B238:G238"/>
    <mergeCell ref="B262:G262"/>
    <mergeCell ref="B102:G102"/>
    <mergeCell ref="B107:G107"/>
    <mergeCell ref="B110:G110"/>
    <mergeCell ref="B112:G112"/>
    <mergeCell ref="B117:G117"/>
    <mergeCell ref="B119:G119"/>
    <mergeCell ref="B44:G44"/>
    <mergeCell ref="B55:G55"/>
    <mergeCell ref="B63:G63"/>
    <mergeCell ref="B68:G68"/>
    <mergeCell ref="B71:G71"/>
    <mergeCell ref="B76:G76"/>
    <mergeCell ref="B91:G91"/>
    <mergeCell ref="B99:G99"/>
    <mergeCell ref="B114:G114"/>
    <mergeCell ref="A2:G2"/>
    <mergeCell ref="A4:A5"/>
    <mergeCell ref="B4:B5"/>
    <mergeCell ref="C4:C5"/>
    <mergeCell ref="G4:G5"/>
    <mergeCell ref="D4:E4"/>
    <mergeCell ref="F4:F5"/>
    <mergeCell ref="B39:G39"/>
    <mergeCell ref="B36:G36"/>
    <mergeCell ref="B27:G27"/>
    <mergeCell ref="B31:G31"/>
    <mergeCell ref="B34:G34"/>
    <mergeCell ref="B20:G20"/>
    <mergeCell ref="B22:G22"/>
    <mergeCell ref="B24:G24"/>
    <mergeCell ref="B16:G16"/>
    <mergeCell ref="B7:G7"/>
    <mergeCell ref="B12:G12"/>
    <mergeCell ref="B121:G121"/>
    <mergeCell ref="B123:G123"/>
    <mergeCell ref="B126:G126"/>
    <mergeCell ref="B153:G153"/>
    <mergeCell ref="B155:G155"/>
    <mergeCell ref="B158:G158"/>
    <mergeCell ref="B171:G171"/>
    <mergeCell ref="B128:G128"/>
    <mergeCell ref="B132:G132"/>
    <mergeCell ref="B160:G160"/>
    <mergeCell ref="B135:G135"/>
    <mergeCell ref="B142:G142"/>
    <mergeCell ref="B144:G144"/>
    <mergeCell ref="B166:G166"/>
    <mergeCell ref="B169:G169"/>
    <mergeCell ref="B147:G147"/>
    <mergeCell ref="B150:G150"/>
    <mergeCell ref="B162:G162"/>
    <mergeCell ref="B164:G164"/>
    <mergeCell ref="B173:G173"/>
    <mergeCell ref="B175:G175"/>
    <mergeCell ref="B177:F177"/>
    <mergeCell ref="B198:G198"/>
    <mergeCell ref="B202:G202"/>
    <mergeCell ref="B245:G245"/>
    <mergeCell ref="B239:G239"/>
    <mergeCell ref="B180:G180"/>
    <mergeCell ref="B182:G182"/>
    <mergeCell ref="B187:G187"/>
    <mergeCell ref="B189:G189"/>
    <mergeCell ref="B191:G191"/>
    <mergeCell ref="B194:G194"/>
    <mergeCell ref="B228:G228"/>
    <mergeCell ref="B214:G214"/>
    <mergeCell ref="B218:G218"/>
    <mergeCell ref="B211:G211"/>
    <mergeCell ref="B205:G205"/>
    <mergeCell ref="B428:G428"/>
    <mergeCell ref="B433:G433"/>
    <mergeCell ref="B438:G438"/>
    <mergeCell ref="B469:G469"/>
    <mergeCell ref="B220:G220"/>
    <mergeCell ref="B207:G207"/>
    <mergeCell ref="B393:G393"/>
    <mergeCell ref="B471:G471"/>
    <mergeCell ref="B442:G442"/>
    <mergeCell ref="B436:G436"/>
    <mergeCell ref="B403:G403"/>
    <mergeCell ref="B356:G356"/>
    <mergeCell ref="B286:G286"/>
    <mergeCell ref="B456:G456"/>
    <mergeCell ref="B458:G458"/>
    <mergeCell ref="B450:G450"/>
    <mergeCell ref="B446:G446"/>
    <mergeCell ref="B461:G461"/>
    <mergeCell ref="B330:G330"/>
    <mergeCell ref="B333:G333"/>
    <mergeCell ref="B310:G310"/>
    <mergeCell ref="B322:G322"/>
    <mergeCell ref="B223:G223"/>
    <mergeCell ref="B226:G226"/>
  </mergeCells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Footer>&amp;C&amp;P</oddFooter>
  </headerFooter>
  <rowBreaks count="4" manualBreakCount="4">
    <brk id="30" max="16383" man="1"/>
    <brk id="198" max="16383" man="1"/>
    <brk id="235" max="16383" man="1"/>
    <brk id="4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8"/>
  <sheetViews>
    <sheetView view="pageBreakPreview" topLeftCell="A46" zoomScaleSheetLayoutView="100" workbookViewId="0">
      <selection activeCell="C63" sqref="C63"/>
    </sheetView>
  </sheetViews>
  <sheetFormatPr defaultRowHeight="15" x14ac:dyDescent="0.25"/>
  <cols>
    <col min="1" max="1" width="5.85546875" style="8" customWidth="1"/>
    <col min="2" max="2" width="65.42578125" style="8" customWidth="1"/>
    <col min="3" max="3" width="14.5703125" style="8" customWidth="1"/>
    <col min="4" max="4" width="14.28515625" style="8" customWidth="1"/>
    <col min="5" max="5" width="14.5703125" style="8" customWidth="1"/>
    <col min="6" max="6" width="15.42578125" style="8" customWidth="1"/>
    <col min="7" max="7" width="20.5703125" style="8" customWidth="1"/>
    <col min="8" max="8" width="20.7109375" style="8" customWidth="1"/>
    <col min="9" max="16384" width="9.140625" style="8"/>
  </cols>
  <sheetData>
    <row r="1" spans="1:21" x14ac:dyDescent="0.25">
      <c r="A1" s="6"/>
      <c r="B1" s="6"/>
      <c r="C1" s="6"/>
      <c r="D1" s="6"/>
      <c r="E1" s="6"/>
      <c r="F1" s="6"/>
      <c r="G1" s="7" t="s">
        <v>168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.75" x14ac:dyDescent="0.25">
      <c r="A2" s="200" t="s">
        <v>733</v>
      </c>
      <c r="B2" s="200"/>
      <c r="C2" s="200"/>
      <c r="D2" s="200"/>
      <c r="E2" s="200"/>
      <c r="F2" s="200"/>
      <c r="G2" s="20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3.25" customHeight="1" x14ac:dyDescent="0.25">
      <c r="A4" s="244" t="s">
        <v>503</v>
      </c>
      <c r="B4" s="157" t="s">
        <v>0</v>
      </c>
      <c r="C4" s="246" t="s">
        <v>165</v>
      </c>
      <c r="D4" s="247"/>
      <c r="E4" s="248"/>
      <c r="F4" s="157" t="s">
        <v>504</v>
      </c>
      <c r="G4" s="161" t="s">
        <v>505</v>
      </c>
      <c r="H4" s="23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58.5" customHeight="1" x14ac:dyDescent="0.25">
      <c r="A5" s="245"/>
      <c r="B5" s="176"/>
      <c r="C5" s="51" t="s">
        <v>506</v>
      </c>
      <c r="D5" s="51" t="s">
        <v>166</v>
      </c>
      <c r="E5" s="51" t="s">
        <v>167</v>
      </c>
      <c r="F5" s="176"/>
      <c r="G5" s="173"/>
      <c r="H5" s="23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3.5" customHeight="1" x14ac:dyDescent="0.25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2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" customHeight="1" x14ac:dyDescent="0.25">
      <c r="A7" s="41" t="s">
        <v>6</v>
      </c>
      <c r="B7" s="232" t="str">
        <f>'Цел.пок-ли'!B6</f>
        <v>МП «Развитие физической культуры и спорта»</v>
      </c>
      <c r="C7" s="233"/>
      <c r="D7" s="234"/>
      <c r="E7" s="42">
        <f>'Цел.пок-ли'!F6</f>
        <v>0.99310344827586194</v>
      </c>
      <c r="F7" s="43">
        <f>0.8*(F8+F9+F10)/3+0.2*E7</f>
        <v>0.99746938666022877</v>
      </c>
      <c r="G7" s="124" t="s">
        <v>170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7.25" customHeight="1" x14ac:dyDescent="0.25">
      <c r="A8" s="63" t="s">
        <v>8</v>
      </c>
      <c r="B8" s="62" t="s">
        <v>458</v>
      </c>
      <c r="C8" s="125">
        <f>'Фин-е, вып-е'!F11</f>
        <v>1</v>
      </c>
      <c r="D8" s="125">
        <f>'Фин-е, вып-е'!G10</f>
        <v>1</v>
      </c>
      <c r="E8" s="125">
        <f>'Цел.пок-ли'!F11</f>
        <v>0.991365227537923</v>
      </c>
      <c r="F8" s="126">
        <f>C8*(0.5*D8+0.5*E8)</f>
        <v>0.9956826137689615</v>
      </c>
      <c r="G8" s="127" t="s">
        <v>170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8" customHeight="1" x14ac:dyDescent="0.25">
      <c r="A9" s="63" t="s">
        <v>9</v>
      </c>
      <c r="B9" s="1" t="s">
        <v>459</v>
      </c>
      <c r="C9" s="125">
        <f>'Фин-е, вып-е'!F12</f>
        <v>1</v>
      </c>
      <c r="D9" s="125">
        <f>'Фин-е, вып-е'!G12</f>
        <v>1</v>
      </c>
      <c r="E9" s="125">
        <f>'Цел.пок-ли'!F19</f>
        <v>1</v>
      </c>
      <c r="F9" s="126">
        <f>1*(0.5*D9+0.5*E9)</f>
        <v>1</v>
      </c>
      <c r="G9" s="127" t="s">
        <v>170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7.75" customHeight="1" x14ac:dyDescent="0.25">
      <c r="A10" s="63" t="s">
        <v>10</v>
      </c>
      <c r="B10" s="62" t="s">
        <v>510</v>
      </c>
      <c r="C10" s="125">
        <f>'Фин-е, вып-е'!F14</f>
        <v>0.99984676692264862</v>
      </c>
      <c r="D10" s="125">
        <f>'Фин-е, вып-е'!G14</f>
        <v>1</v>
      </c>
      <c r="E10" s="125">
        <f>'Цел.пок-ли'!F26</f>
        <v>1</v>
      </c>
      <c r="F10" s="126">
        <f>1*(0.5*D10+0.5*E10)</f>
        <v>1</v>
      </c>
      <c r="G10" s="127" t="s">
        <v>170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" customHeight="1" x14ac:dyDescent="0.25">
      <c r="A11" s="41" t="s">
        <v>14</v>
      </c>
      <c r="B11" s="232" t="s">
        <v>15</v>
      </c>
      <c r="C11" s="233"/>
      <c r="D11" s="234"/>
      <c r="E11" s="42">
        <f>'Цел.пок-ли'!F38</f>
        <v>1</v>
      </c>
      <c r="F11" s="43">
        <f>0.8*(F12+F13)/2+0.2*E11</f>
        <v>0.95225787037319254</v>
      </c>
      <c r="G11" s="44" t="s">
        <v>170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 x14ac:dyDescent="0.25">
      <c r="A12" s="63" t="s">
        <v>17</v>
      </c>
      <c r="B12" s="62" t="s">
        <v>554</v>
      </c>
      <c r="C12" s="125">
        <f>'Фин-е, вып-е'!F22</f>
        <v>0.95405374217887318</v>
      </c>
      <c r="D12" s="125">
        <f>'Фин-е, вып-е'!G22</f>
        <v>0.98699999999999999</v>
      </c>
      <c r="E12" s="125">
        <f>'Цел.пок-ли'!F43</f>
        <v>0.90803494292765152</v>
      </c>
      <c r="F12" s="126">
        <f>C12*(0.5*D12+0.5*E12)</f>
        <v>0.9039825894299266</v>
      </c>
      <c r="G12" s="128" t="s">
        <v>169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6.25" customHeight="1" x14ac:dyDescent="0.25">
      <c r="A13" s="63" t="s">
        <v>18</v>
      </c>
      <c r="B13" s="129" t="s">
        <v>558</v>
      </c>
      <c r="C13" s="125">
        <f>'Фин-е, вып-е'!F25</f>
        <v>0.99724744665456555</v>
      </c>
      <c r="D13" s="125">
        <f>'Фин-е, вып-е'!G25</f>
        <v>1</v>
      </c>
      <c r="E13" s="125">
        <f>'Цел.пок-ли'!F75</f>
        <v>0.95871564230007711</v>
      </c>
      <c r="F13" s="126">
        <f>C13*(0.5*D13+0.5*E13)</f>
        <v>0.97666208650305464</v>
      </c>
      <c r="G13" s="128" t="s">
        <v>170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 x14ac:dyDescent="0.25">
      <c r="A14" s="41" t="s">
        <v>40</v>
      </c>
      <c r="B14" s="232" t="s">
        <v>41</v>
      </c>
      <c r="C14" s="233"/>
      <c r="D14" s="234"/>
      <c r="E14" s="130">
        <f>'Цел.пок-ли'!F98</f>
        <v>1</v>
      </c>
      <c r="F14" s="43">
        <f>0.8*(F15+F16+F17)/3+0.2*E14</f>
        <v>0.97454775601050447</v>
      </c>
      <c r="G14" s="44" t="s">
        <v>170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63" t="s">
        <v>42</v>
      </c>
      <c r="B15" s="62" t="s">
        <v>463</v>
      </c>
      <c r="C15" s="125">
        <f>'Фин-е, вып-е'!F34</f>
        <v>0.90858151254388997</v>
      </c>
      <c r="D15" s="131">
        <f>'Фин-е, вып-е'!G34</f>
        <v>1</v>
      </c>
      <c r="E15" s="131">
        <f>'Цел.пок-ли'!F101</f>
        <v>0.99781287970838384</v>
      </c>
      <c r="F15" s="126">
        <f>C15*(0.5*D15+0.5*E15)</f>
        <v>0.90758792401255395</v>
      </c>
      <c r="G15" s="3" t="s">
        <v>169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8.75" customHeight="1" x14ac:dyDescent="0.25">
      <c r="A16" s="132" t="s">
        <v>43</v>
      </c>
      <c r="B16" s="62" t="s">
        <v>466</v>
      </c>
      <c r="C16" s="125">
        <f>'Фин-е, вып-е'!F38</f>
        <v>1</v>
      </c>
      <c r="D16" s="125">
        <f>'Фин-е, вып-е'!G38</f>
        <v>1</v>
      </c>
      <c r="E16" s="125">
        <f>'Цел.пок-ли'!F116</f>
        <v>1</v>
      </c>
      <c r="F16" s="126">
        <f>C16*(0.5*D16+0.5*E16)</f>
        <v>1</v>
      </c>
      <c r="G16" s="127" t="s">
        <v>170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8" customHeight="1" x14ac:dyDescent="0.25">
      <c r="A17" s="132" t="s">
        <v>44</v>
      </c>
      <c r="B17" s="62" t="s">
        <v>580</v>
      </c>
      <c r="C17" s="125">
        <f>'Фин-е, вып-е'!F42</f>
        <v>1</v>
      </c>
      <c r="D17" s="125">
        <f>'Фин-е, вып-е'!G41</f>
        <v>1</v>
      </c>
      <c r="E17" s="125">
        <f>'Цел.пок-ли'!F125</f>
        <v>0.99393232205367565</v>
      </c>
      <c r="F17" s="126">
        <f>C17*(0.5*D17+0.5*E17)</f>
        <v>0.99696616102683788</v>
      </c>
      <c r="G17" s="127" t="s">
        <v>170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" customHeight="1" x14ac:dyDescent="0.25">
      <c r="A18" s="133" t="str">
        <f>'Цел.пок-ли'!A134</f>
        <v>4.</v>
      </c>
      <c r="B18" s="232" t="str">
        <f>'Цел.пок-ли'!B134</f>
        <v>МП «Обеспечение общественного порядка и безопасности населения города»</v>
      </c>
      <c r="C18" s="233"/>
      <c r="D18" s="234"/>
      <c r="E18" s="130">
        <f>'Цел.пок-ли'!F134</f>
        <v>0.80036774193548388</v>
      </c>
      <c r="F18" s="43">
        <f>0.8*(F19+F20+F21+F22+F23)/5+0.2*E18</f>
        <v>0.83183664041047201</v>
      </c>
      <c r="G18" s="41" t="s">
        <v>169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30.75" customHeight="1" x14ac:dyDescent="0.25">
      <c r="A19" s="132" t="s">
        <v>81</v>
      </c>
      <c r="B19" s="62" t="str">
        <f>'Цел.пок-ли'!B141</f>
        <v xml:space="preserve">Подпрограмма № 1 «Профилактика безнадзорности и правонарушений несовершеннолетних» </v>
      </c>
      <c r="C19" s="125">
        <f>'Фин-е, вып-е'!F47</f>
        <v>1</v>
      </c>
      <c r="D19" s="125">
        <f>'Фин-е, вып-е'!G47</f>
        <v>0.875</v>
      </c>
      <c r="E19" s="131">
        <f>'Цел.пок-ли'!F141</f>
        <v>0.87270852942494725</v>
      </c>
      <c r="F19" s="126">
        <f>C19*(0.5*D19+0.5*E19)</f>
        <v>0.87385426471247363</v>
      </c>
      <c r="G19" s="2" t="s">
        <v>169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7.75" customHeight="1" x14ac:dyDescent="0.25">
      <c r="A20" s="132" t="s">
        <v>160</v>
      </c>
      <c r="B20" s="62" t="str">
        <f>'Цел.пок-ли'!B157</f>
        <v>Подпрограмма № 2 «Профилактика наркомании, алкоголизма и употребления табака в молодежной среде города Апатиты»</v>
      </c>
      <c r="C20" s="125">
        <f>'Фин-е, вып-е'!F48</f>
        <v>1</v>
      </c>
      <c r="D20" s="125">
        <f>'Фин-е, вып-е'!G48</f>
        <v>1</v>
      </c>
      <c r="E20" s="125">
        <f>'Цел.пок-ли'!F157</f>
        <v>0.93254054054054047</v>
      </c>
      <c r="F20" s="126">
        <f>1*(0.5*D20+0.5*E20)</f>
        <v>0.96627027027027024</v>
      </c>
      <c r="G20" s="2" t="s">
        <v>170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8.5" customHeight="1" x14ac:dyDescent="0.25">
      <c r="A21" s="132" t="s">
        <v>87</v>
      </c>
      <c r="B21" s="62" t="str">
        <f>'Цел.пок-ли'!B168</f>
        <v>Подпрограмма № 3 «Обеспечение безопасности и защиты населения в области гражданской обороны и чрезвычайных ситуаций»</v>
      </c>
      <c r="C21" s="125">
        <f>'Фин-е, вып-е'!F49</f>
        <v>0.958520298201604</v>
      </c>
      <c r="D21" s="125">
        <f>'Фин-е, вып-е'!G49</f>
        <v>0.92900000000000005</v>
      </c>
      <c r="E21" s="125">
        <f>'Цел.пок-ли'!F168</f>
        <v>0.91379999999999995</v>
      </c>
      <c r="F21" s="126">
        <f>C21*(0.5*D21+0.5*E21)</f>
        <v>0.88318060276295796</v>
      </c>
      <c r="G21" s="2" t="s">
        <v>169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40.5" customHeight="1" x14ac:dyDescent="0.25">
      <c r="A22" s="132" t="s">
        <v>179</v>
      </c>
      <c r="B22" s="62" t="s">
        <v>698</v>
      </c>
      <c r="C22" s="125">
        <f>'Фин-е, вып-е'!F50</f>
        <v>0.98699483794251175</v>
      </c>
      <c r="D22" s="125">
        <f>'Фин-е, вып-е'!G50</f>
        <v>1</v>
      </c>
      <c r="E22" s="125">
        <f>'Цел.пок-ли'!F179</f>
        <v>1</v>
      </c>
      <c r="F22" s="126">
        <f>C22*(0.5*D22+0.5*E22)</f>
        <v>0.98699483794251175</v>
      </c>
      <c r="G22" s="127" t="s">
        <v>170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8.5" customHeight="1" x14ac:dyDescent="0.25">
      <c r="A23" s="132" t="s">
        <v>180</v>
      </c>
      <c r="B23" s="62" t="s">
        <v>472</v>
      </c>
      <c r="C23" s="125">
        <f>'Фин-е, вып-е'!F51</f>
        <v>0.55796497080900753</v>
      </c>
      <c r="D23" s="125">
        <f>'Фин-е, вып-е'!G51</f>
        <v>0.75</v>
      </c>
      <c r="E23" s="125">
        <f>'Цел.пок-ли'!F186</f>
        <v>1</v>
      </c>
      <c r="F23" s="126">
        <f>C23*(0.5*D23+0.5*E23)</f>
        <v>0.48821934945788159</v>
      </c>
      <c r="G23" s="127" t="s">
        <v>442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0.25" customHeight="1" x14ac:dyDescent="0.25">
      <c r="A24" s="134" t="s">
        <v>54</v>
      </c>
      <c r="B24" s="232" t="str">
        <f>'Цел.пок-ли'!B193</f>
        <v>МП «Охрана окружающей среды»</v>
      </c>
      <c r="C24" s="233"/>
      <c r="D24" s="234"/>
      <c r="E24" s="42">
        <f>'Цел.пок-ли'!F193</f>
        <v>0.91049999999999998</v>
      </c>
      <c r="F24" s="43">
        <f>0.8*F25+0.2*E24</f>
        <v>0.77974011799628751</v>
      </c>
      <c r="G24" s="41" t="s">
        <v>169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customHeight="1" x14ac:dyDescent="0.25">
      <c r="A25" s="63" t="s">
        <v>90</v>
      </c>
      <c r="B25" s="1" t="s">
        <v>299</v>
      </c>
      <c r="C25" s="125">
        <f>'Фин-е, вып-е'!F52</f>
        <v>0.84110354778519691</v>
      </c>
      <c r="D25" s="125">
        <f>'Фин-е, вып-е'!G55</f>
        <v>0.82099999999999995</v>
      </c>
      <c r="E25" s="125">
        <f>'Цел.пок-ли'!F197</f>
        <v>0.9553571428571429</v>
      </c>
      <c r="F25" s="126">
        <f>C25*(0.5*D25+0.5*E25)</f>
        <v>0.74705014749535936</v>
      </c>
      <c r="G25" s="127" t="s">
        <v>169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5.5" customHeight="1" x14ac:dyDescent="0.25">
      <c r="A26" s="41" t="s">
        <v>57</v>
      </c>
      <c r="B26" s="232" t="str">
        <f>'Цел.пок-ли'!B210</f>
        <v xml:space="preserve">МП «Обеспечение доступным и комфортным жильем и коммунальными услугами населения города» </v>
      </c>
      <c r="C26" s="233"/>
      <c r="D26" s="234"/>
      <c r="E26" s="42">
        <f>'Цел.пок-ли'!F210</f>
        <v>0</v>
      </c>
      <c r="F26" s="43">
        <f>0.8*(F27+F28)/2+0.2*E26</f>
        <v>2.0398701900788137E-2</v>
      </c>
      <c r="G26" s="41" t="s">
        <v>442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8.5" customHeight="1" x14ac:dyDescent="0.25">
      <c r="A27" s="63" t="s">
        <v>100</v>
      </c>
      <c r="B27" s="62" t="str">
        <f>'Цел.пок-ли'!B213</f>
        <v>Подпрограмма № 1 «Поддержка и стимулирование жилищного строительства в городе Апатиты»</v>
      </c>
      <c r="C27" s="135">
        <f>'Фин-е, вып-е'!F61</f>
        <v>0.16689847009735745</v>
      </c>
      <c r="D27" s="125">
        <f>'Фин-е, вып-е'!G61</f>
        <v>0.5</v>
      </c>
      <c r="E27" s="125">
        <f>'Цел.пок-ли'!F213</f>
        <v>0.1111111111111111</v>
      </c>
      <c r="F27" s="126">
        <f>C27*(0.5*D27+0.5*E27)</f>
        <v>5.0996754751970338E-2</v>
      </c>
      <c r="G27" s="127" t="s">
        <v>442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8.75" customHeight="1" x14ac:dyDescent="0.25">
      <c r="A28" s="63" t="s">
        <v>101</v>
      </c>
      <c r="B28" s="62" t="str">
        <f>'Цел.пок-ли'!B222</f>
        <v>Подпрограмма № 2 «Обеспечение жильем молодых семей города Апатиты»</v>
      </c>
      <c r="C28" s="240" t="s">
        <v>722</v>
      </c>
      <c r="D28" s="241"/>
      <c r="E28" s="241"/>
      <c r="F28" s="241"/>
      <c r="G28" s="24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7.25" customHeight="1" x14ac:dyDescent="0.25">
      <c r="A29" s="41" t="s">
        <v>58</v>
      </c>
      <c r="B29" s="232" t="str">
        <f>'Цел.пок-ли'!B230</f>
        <v>МП «Развитие транспортной системы»</v>
      </c>
      <c r="C29" s="233"/>
      <c r="D29" s="234"/>
      <c r="E29" s="42">
        <f>'Цел.пок-ли'!F230</f>
        <v>1</v>
      </c>
      <c r="F29" s="43">
        <f>0.8*(F30+F31)/2+0.2*E29</f>
        <v>0.89134726666666664</v>
      </c>
      <c r="G29" s="44" t="s">
        <v>169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8.75" customHeight="1" x14ac:dyDescent="0.25">
      <c r="A30" s="132" t="s">
        <v>107</v>
      </c>
      <c r="B30" s="136" t="str">
        <f>'Цел.пок-ли'!B233</f>
        <v>Подпрограмма № 1 «Развитие дорожного хозяйства»</v>
      </c>
      <c r="C30" s="125" t="s">
        <v>535</v>
      </c>
      <c r="D30" s="125">
        <f>'Фин-е, вып-е'!G71</f>
        <v>0.86699999999999999</v>
      </c>
      <c r="E30" s="125">
        <f>'Цел.пок-ли'!F233</f>
        <v>1</v>
      </c>
      <c r="F30" s="126">
        <f>0.973*(0.5*D30+0.5*E30)</f>
        <v>0.90829549999999992</v>
      </c>
      <c r="G30" s="127" t="s">
        <v>755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39.75" customHeight="1" x14ac:dyDescent="0.25">
      <c r="A31" s="127" t="s">
        <v>111</v>
      </c>
      <c r="B31" s="137" t="str">
        <f>'Цел.пок-ли'!B242</f>
        <v>Подпрограмма № 2 «Безопасность дорожного движения и снижение дорожно-транспортного травматизма на территории  муниципального образования город Апатиты с подведомственной территорией Мурманской области»</v>
      </c>
      <c r="C31" s="125" t="s">
        <v>541</v>
      </c>
      <c r="D31" s="125">
        <f>'Фин-е, вып-е'!G74</f>
        <v>0.92300000000000004</v>
      </c>
      <c r="E31" s="125">
        <f>'Цел.пок-ли'!F242</f>
        <v>0.96439393939393936</v>
      </c>
      <c r="F31" s="126">
        <f>0.869*(0.5*D31+0.5*E31)</f>
        <v>0.82007266666666667</v>
      </c>
      <c r="G31" s="127" t="s">
        <v>755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8.75" customHeight="1" x14ac:dyDescent="0.25">
      <c r="A32" s="41" t="s">
        <v>59</v>
      </c>
      <c r="B32" s="232" t="str">
        <f>'Цел.пок-ли'!B250</f>
        <v xml:space="preserve">МП «Обеспечение комфортной среды проживания населения города» </v>
      </c>
      <c r="C32" s="233"/>
      <c r="D32" s="234"/>
      <c r="E32" s="42">
        <f>'Цел.пок-ли'!F250</f>
        <v>0.92263299663299669</v>
      </c>
      <c r="F32" s="43">
        <f>0.8*(F33+F34+F35)/3+0.2*E32</f>
        <v>0.74744618430744225</v>
      </c>
      <c r="G32" s="44" t="s">
        <v>169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16384" ht="29.25" customHeight="1" x14ac:dyDescent="0.25">
      <c r="A33" s="132" t="s">
        <v>114</v>
      </c>
      <c r="B33" s="136" t="s">
        <v>476</v>
      </c>
      <c r="C33" s="125" t="s">
        <v>521</v>
      </c>
      <c r="D33" s="125">
        <f>'Фин-е, вып-е'!G80</f>
        <v>0.8</v>
      </c>
      <c r="E33" s="125">
        <f>'Цел.пок-ли'!F255</f>
        <v>0.95</v>
      </c>
      <c r="F33" s="126">
        <f>0.789*(0.5*D33+0.5*E33)</f>
        <v>0.69037500000000007</v>
      </c>
      <c r="G33" s="127" t="s">
        <v>756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16384" ht="18" customHeight="1" x14ac:dyDescent="0.25">
      <c r="A34" s="63" t="s">
        <v>117</v>
      </c>
      <c r="B34" s="62" t="str">
        <f>'Цел.пок-ли'!B264</f>
        <v>Подпрограмма № 2 «Наружное уличное освещение»</v>
      </c>
      <c r="C34" s="125" t="s">
        <v>528</v>
      </c>
      <c r="D34" s="125">
        <f>'Фин-е, вып-е'!G83</f>
        <v>0.75</v>
      </c>
      <c r="E34" s="125">
        <f>'Цел.пок-ли'!F264</f>
        <v>0.99137931034482762</v>
      </c>
      <c r="F34" s="126">
        <f>0.956*(0.5*D34+0.5*E34)</f>
        <v>0.83237931034482759</v>
      </c>
      <c r="G34" s="63" t="s">
        <v>755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16384" ht="33" customHeight="1" x14ac:dyDescent="0.25">
      <c r="A35" s="63" t="s">
        <v>118</v>
      </c>
      <c r="B35" s="62" t="str">
        <f>'Цел.пок-ли'!B273</f>
        <v xml:space="preserve">Подпрограмма № 3 «Внешнее благоустройство городский территорий» </v>
      </c>
      <c r="C35" s="125" t="s">
        <v>686</v>
      </c>
      <c r="D35" s="125">
        <f>'Фин-е, вып-е'!G84</f>
        <v>0.78600000000000003</v>
      </c>
      <c r="E35" s="125">
        <f>'Цел.пок-ли'!F273</f>
        <v>0.92386666666666672</v>
      </c>
      <c r="F35" s="126">
        <f>0.688*(0.5*D35+0.5*E35)</f>
        <v>0.58819413333333326</v>
      </c>
      <c r="G35" s="127" t="s">
        <v>756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16384" ht="18" customHeight="1" x14ac:dyDescent="0.25">
      <c r="A36" s="41" t="s">
        <v>62</v>
      </c>
      <c r="B36" s="232" t="str">
        <f>'Цел.пок-ли'!B282</f>
        <v xml:space="preserve">МП «Энергоэффективность и развитие энергетики»  </v>
      </c>
      <c r="C36" s="233"/>
      <c r="D36" s="234"/>
      <c r="E36" s="42">
        <f>'Цел.пок-ли'!F282</f>
        <v>1</v>
      </c>
      <c r="F36" s="43">
        <f>0.8*F37+0.2*E36</f>
        <v>0.99574849159292866</v>
      </c>
      <c r="G36" s="44" t="s">
        <v>170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16384" ht="27" customHeight="1" x14ac:dyDescent="0.25">
      <c r="A37" s="127" t="s">
        <v>120</v>
      </c>
      <c r="B37" s="138" t="str">
        <f>'Цел.пок-ли'!B285</f>
        <v>Подпрограмма  «Энергосбережение и повышение энергетической эффективности»</v>
      </c>
      <c r="C37" s="125">
        <f>'Фин-е, вып-е'!F87</f>
        <v>1</v>
      </c>
      <c r="D37" s="125">
        <f>'Фин-е, вып-е'!G89</f>
        <v>1</v>
      </c>
      <c r="E37" s="125">
        <f>'Цел.пок-ли'!F285</f>
        <v>0.98937122898232155</v>
      </c>
      <c r="F37" s="126">
        <f>C37*(0.5*D37+0.5*E37)</f>
        <v>0.99468561449116077</v>
      </c>
      <c r="G37" s="127" t="s">
        <v>170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16384" ht="30" customHeight="1" x14ac:dyDescent="0.25">
      <c r="A38" s="41" t="s">
        <v>64</v>
      </c>
      <c r="B38" s="232" t="str">
        <f>'Цел.пок-ли'!B297</f>
        <v xml:space="preserve">МП «Создание условий для развития жилищно-коммунального хозяйства» </v>
      </c>
      <c r="C38" s="233"/>
      <c r="D38" s="234"/>
      <c r="E38" s="42">
        <f>'Цел.пок-ли'!F297</f>
        <v>1</v>
      </c>
      <c r="F38" s="43">
        <f>0.8*(F39+F40)/2+0.2*E38</f>
        <v>1</v>
      </c>
      <c r="G38" s="44" t="s">
        <v>170</v>
      </c>
      <c r="H38" s="41"/>
      <c r="I38" s="232"/>
      <c r="J38" s="233"/>
      <c r="K38" s="234"/>
      <c r="L38" s="42"/>
      <c r="M38" s="43"/>
      <c r="N38" s="44"/>
      <c r="O38" s="41"/>
      <c r="P38" s="232"/>
      <c r="Q38" s="233"/>
      <c r="R38" s="234"/>
      <c r="S38" s="42"/>
      <c r="T38" s="43"/>
      <c r="U38" s="44"/>
      <c r="V38" s="41"/>
      <c r="W38" s="232"/>
      <c r="X38" s="233"/>
      <c r="Y38" s="234"/>
      <c r="Z38" s="42"/>
      <c r="AA38" s="43"/>
      <c r="AB38" s="44"/>
      <c r="AC38" s="41"/>
      <c r="AD38" s="232"/>
      <c r="AE38" s="233"/>
      <c r="AF38" s="234"/>
      <c r="AG38" s="42"/>
      <c r="AH38" s="43"/>
      <c r="AI38" s="44"/>
      <c r="AJ38" s="41"/>
      <c r="AK38" s="232"/>
      <c r="AL38" s="233"/>
      <c r="AM38" s="234"/>
      <c r="AN38" s="42"/>
      <c r="AO38" s="43"/>
      <c r="AP38" s="44"/>
      <c r="AQ38" s="41"/>
      <c r="AR38" s="232"/>
      <c r="AS38" s="233"/>
      <c r="AT38" s="234"/>
      <c r="AU38" s="42"/>
      <c r="AV38" s="43"/>
      <c r="AW38" s="44"/>
      <c r="AX38" s="41"/>
      <c r="AY38" s="232"/>
      <c r="AZ38" s="233"/>
      <c r="BA38" s="234"/>
      <c r="BB38" s="42"/>
      <c r="BC38" s="43"/>
      <c r="BD38" s="44"/>
      <c r="BE38" s="41"/>
      <c r="BF38" s="232"/>
      <c r="BG38" s="233"/>
      <c r="BH38" s="234"/>
      <c r="BI38" s="42"/>
      <c r="BJ38" s="43"/>
      <c r="BK38" s="44"/>
      <c r="BL38" s="41"/>
      <c r="BM38" s="232"/>
      <c r="BN38" s="233"/>
      <c r="BO38" s="234"/>
      <c r="BP38" s="42"/>
      <c r="BQ38" s="43"/>
      <c r="BR38" s="44"/>
      <c r="BS38" s="41"/>
      <c r="BT38" s="232"/>
      <c r="BU38" s="233"/>
      <c r="BV38" s="234"/>
      <c r="BW38" s="42"/>
      <c r="BX38" s="43"/>
      <c r="BY38" s="44"/>
      <c r="BZ38" s="41"/>
      <c r="CA38" s="232"/>
      <c r="CB38" s="233"/>
      <c r="CC38" s="234"/>
      <c r="CD38" s="42"/>
      <c r="CE38" s="43"/>
      <c r="CF38" s="44"/>
      <c r="CG38" s="41"/>
      <c r="CH38" s="232"/>
      <c r="CI38" s="233"/>
      <c r="CJ38" s="234"/>
      <c r="CK38" s="42"/>
      <c r="CL38" s="43"/>
      <c r="CM38" s="44"/>
      <c r="CN38" s="41"/>
      <c r="CO38" s="232"/>
      <c r="CP38" s="233"/>
      <c r="CQ38" s="234"/>
      <c r="CR38" s="42"/>
      <c r="CS38" s="43"/>
      <c r="CT38" s="44"/>
      <c r="CU38" s="41"/>
      <c r="CV38" s="232"/>
      <c r="CW38" s="233"/>
      <c r="CX38" s="234"/>
      <c r="CY38" s="42"/>
      <c r="CZ38" s="43"/>
      <c r="DA38" s="44"/>
      <c r="DB38" s="41"/>
      <c r="DC38" s="232"/>
      <c r="DD38" s="233"/>
      <c r="DE38" s="234"/>
      <c r="DF38" s="42"/>
      <c r="DG38" s="43"/>
      <c r="DH38" s="44"/>
      <c r="DI38" s="41"/>
      <c r="DJ38" s="232"/>
      <c r="DK38" s="233"/>
      <c r="DL38" s="234"/>
      <c r="DM38" s="42"/>
      <c r="DN38" s="43"/>
      <c r="DO38" s="44"/>
      <c r="DP38" s="41"/>
      <c r="DQ38" s="232"/>
      <c r="DR38" s="233"/>
      <c r="DS38" s="234"/>
      <c r="DT38" s="42"/>
      <c r="DU38" s="43"/>
      <c r="DV38" s="44"/>
      <c r="DW38" s="41"/>
      <c r="DX38" s="232"/>
      <c r="DY38" s="233"/>
      <c r="DZ38" s="234"/>
      <c r="EA38" s="42"/>
      <c r="EB38" s="43"/>
      <c r="EC38" s="44"/>
      <c r="ED38" s="41"/>
      <c r="EE38" s="232"/>
      <c r="EF38" s="233"/>
      <c r="EG38" s="234"/>
      <c r="EH38" s="42"/>
      <c r="EI38" s="43"/>
      <c r="EJ38" s="44"/>
      <c r="EK38" s="41"/>
      <c r="EL38" s="232"/>
      <c r="EM38" s="233"/>
      <c r="EN38" s="234"/>
      <c r="EO38" s="42"/>
      <c r="EP38" s="43"/>
      <c r="EQ38" s="44"/>
      <c r="ER38" s="41"/>
      <c r="ES38" s="232"/>
      <c r="ET38" s="233"/>
      <c r="EU38" s="234"/>
      <c r="EV38" s="42"/>
      <c r="EW38" s="43"/>
      <c r="EX38" s="44"/>
      <c r="EY38" s="41"/>
      <c r="EZ38" s="232"/>
      <c r="FA38" s="233"/>
      <c r="FB38" s="234"/>
      <c r="FC38" s="42"/>
      <c r="FD38" s="43"/>
      <c r="FE38" s="44"/>
      <c r="FF38" s="41"/>
      <c r="FG38" s="232"/>
      <c r="FH38" s="233"/>
      <c r="FI38" s="234"/>
      <c r="FJ38" s="42"/>
      <c r="FK38" s="43"/>
      <c r="FL38" s="44"/>
      <c r="FM38" s="41"/>
      <c r="FN38" s="232"/>
      <c r="FO38" s="233"/>
      <c r="FP38" s="234"/>
      <c r="FQ38" s="42"/>
      <c r="FR38" s="43"/>
      <c r="FS38" s="44"/>
      <c r="FT38" s="41"/>
      <c r="FU38" s="232"/>
      <c r="FV38" s="233"/>
      <c r="FW38" s="234"/>
      <c r="FX38" s="42"/>
      <c r="FY38" s="43"/>
      <c r="FZ38" s="44"/>
      <c r="GA38" s="41"/>
      <c r="GB38" s="232"/>
      <c r="GC38" s="233"/>
      <c r="GD38" s="234"/>
      <c r="GE38" s="42"/>
      <c r="GF38" s="43"/>
      <c r="GG38" s="44"/>
      <c r="GH38" s="41"/>
      <c r="GI38" s="232"/>
      <c r="GJ38" s="233"/>
      <c r="GK38" s="234"/>
      <c r="GL38" s="42"/>
      <c r="GM38" s="43"/>
      <c r="GN38" s="44"/>
      <c r="GO38" s="41"/>
      <c r="GP38" s="232"/>
      <c r="GQ38" s="233"/>
      <c r="GR38" s="234"/>
      <c r="GS38" s="42"/>
      <c r="GT38" s="43"/>
      <c r="GU38" s="44"/>
      <c r="GV38" s="41"/>
      <c r="GW38" s="232"/>
      <c r="GX38" s="233"/>
      <c r="GY38" s="234"/>
      <c r="GZ38" s="42"/>
      <c r="HA38" s="43"/>
      <c r="HB38" s="44"/>
      <c r="HC38" s="41"/>
      <c r="HD38" s="232"/>
      <c r="HE38" s="233"/>
      <c r="HF38" s="234"/>
      <c r="HG38" s="42"/>
      <c r="HH38" s="43"/>
      <c r="HI38" s="44"/>
      <c r="HJ38" s="41"/>
      <c r="HK38" s="232"/>
      <c r="HL38" s="233"/>
      <c r="HM38" s="234"/>
      <c r="HN38" s="42"/>
      <c r="HO38" s="43"/>
      <c r="HP38" s="44"/>
      <c r="HQ38" s="41"/>
      <c r="HR38" s="232"/>
      <c r="HS38" s="233"/>
      <c r="HT38" s="234"/>
      <c r="HU38" s="42"/>
      <c r="HV38" s="43"/>
      <c r="HW38" s="44"/>
      <c r="HX38" s="41"/>
      <c r="HY38" s="232"/>
      <c r="HZ38" s="233"/>
      <c r="IA38" s="234"/>
      <c r="IB38" s="42"/>
      <c r="IC38" s="43"/>
      <c r="ID38" s="44"/>
      <c r="IE38" s="41"/>
      <c r="IF38" s="232"/>
      <c r="IG38" s="233"/>
      <c r="IH38" s="234"/>
      <c r="II38" s="42"/>
      <c r="IJ38" s="43"/>
      <c r="IK38" s="44"/>
      <c r="IL38" s="41"/>
      <c r="IM38" s="232"/>
      <c r="IN38" s="233"/>
      <c r="IO38" s="234"/>
      <c r="IP38" s="42"/>
      <c r="IQ38" s="43"/>
      <c r="IR38" s="44"/>
      <c r="IS38" s="41"/>
      <c r="IT38" s="232"/>
      <c r="IU38" s="233"/>
      <c r="IV38" s="234"/>
      <c r="IW38" s="42"/>
      <c r="IX38" s="43"/>
      <c r="IY38" s="44"/>
      <c r="IZ38" s="41"/>
      <c r="JA38" s="232"/>
      <c r="JB38" s="233"/>
      <c r="JC38" s="234"/>
      <c r="JD38" s="42"/>
      <c r="JE38" s="43"/>
      <c r="JF38" s="44"/>
      <c r="JG38" s="41"/>
      <c r="JH38" s="232"/>
      <c r="JI38" s="233"/>
      <c r="JJ38" s="234"/>
      <c r="JK38" s="42"/>
      <c r="JL38" s="43"/>
      <c r="JM38" s="44"/>
      <c r="JN38" s="41"/>
      <c r="JO38" s="232"/>
      <c r="JP38" s="233"/>
      <c r="JQ38" s="234"/>
      <c r="JR38" s="42"/>
      <c r="JS38" s="43"/>
      <c r="JT38" s="44"/>
      <c r="JU38" s="41"/>
      <c r="JV38" s="232"/>
      <c r="JW38" s="233"/>
      <c r="JX38" s="234"/>
      <c r="JY38" s="42"/>
      <c r="JZ38" s="43"/>
      <c r="KA38" s="44"/>
      <c r="KB38" s="41"/>
      <c r="KC38" s="232"/>
      <c r="KD38" s="233"/>
      <c r="KE38" s="234"/>
      <c r="KF38" s="42"/>
      <c r="KG38" s="43"/>
      <c r="KH38" s="44"/>
      <c r="KI38" s="41"/>
      <c r="KJ38" s="232"/>
      <c r="KK38" s="233"/>
      <c r="KL38" s="234"/>
      <c r="KM38" s="42"/>
      <c r="KN38" s="43"/>
      <c r="KO38" s="44"/>
      <c r="KP38" s="41"/>
      <c r="KQ38" s="232"/>
      <c r="KR38" s="233"/>
      <c r="KS38" s="234"/>
      <c r="KT38" s="42"/>
      <c r="KU38" s="43"/>
      <c r="KV38" s="44"/>
      <c r="KW38" s="41"/>
      <c r="KX38" s="232"/>
      <c r="KY38" s="233"/>
      <c r="KZ38" s="234"/>
      <c r="LA38" s="42"/>
      <c r="LB38" s="43"/>
      <c r="LC38" s="44"/>
      <c r="LD38" s="41"/>
      <c r="LE38" s="232"/>
      <c r="LF38" s="233"/>
      <c r="LG38" s="234"/>
      <c r="LH38" s="42"/>
      <c r="LI38" s="43"/>
      <c r="LJ38" s="44"/>
      <c r="LK38" s="41"/>
      <c r="LL38" s="232"/>
      <c r="LM38" s="233"/>
      <c r="LN38" s="234"/>
      <c r="LO38" s="42"/>
      <c r="LP38" s="43"/>
      <c r="LQ38" s="44"/>
      <c r="LR38" s="41"/>
      <c r="LS38" s="232"/>
      <c r="LT38" s="233"/>
      <c r="LU38" s="234"/>
      <c r="LV38" s="42"/>
      <c r="LW38" s="43"/>
      <c r="LX38" s="44"/>
      <c r="LY38" s="41"/>
      <c r="LZ38" s="232"/>
      <c r="MA38" s="233"/>
      <c r="MB38" s="234"/>
      <c r="MC38" s="42"/>
      <c r="MD38" s="43"/>
      <c r="ME38" s="44"/>
      <c r="MF38" s="41"/>
      <c r="MG38" s="232"/>
      <c r="MH38" s="233"/>
      <c r="MI38" s="234"/>
      <c r="MJ38" s="42"/>
      <c r="MK38" s="43"/>
      <c r="ML38" s="44"/>
      <c r="MM38" s="41"/>
      <c r="MN38" s="232"/>
      <c r="MO38" s="233"/>
      <c r="MP38" s="234"/>
      <c r="MQ38" s="42"/>
      <c r="MR38" s="43"/>
      <c r="MS38" s="44"/>
      <c r="MT38" s="41"/>
      <c r="MU38" s="232"/>
      <c r="MV38" s="233"/>
      <c r="MW38" s="234"/>
      <c r="MX38" s="42"/>
      <c r="MY38" s="43"/>
      <c r="MZ38" s="44"/>
      <c r="NA38" s="41"/>
      <c r="NB38" s="232"/>
      <c r="NC38" s="233"/>
      <c r="ND38" s="234"/>
      <c r="NE38" s="42"/>
      <c r="NF38" s="43"/>
      <c r="NG38" s="44"/>
      <c r="NH38" s="41"/>
      <c r="NI38" s="232"/>
      <c r="NJ38" s="233"/>
      <c r="NK38" s="234"/>
      <c r="NL38" s="42"/>
      <c r="NM38" s="43"/>
      <c r="NN38" s="44"/>
      <c r="NO38" s="41"/>
      <c r="NP38" s="232"/>
      <c r="NQ38" s="233"/>
      <c r="NR38" s="234"/>
      <c r="NS38" s="42"/>
      <c r="NT38" s="43"/>
      <c r="NU38" s="44"/>
      <c r="NV38" s="41"/>
      <c r="NW38" s="232"/>
      <c r="NX38" s="233"/>
      <c r="NY38" s="234"/>
      <c r="NZ38" s="42"/>
      <c r="OA38" s="43"/>
      <c r="OB38" s="44"/>
      <c r="OC38" s="41"/>
      <c r="OD38" s="232"/>
      <c r="OE38" s="233"/>
      <c r="OF38" s="234"/>
      <c r="OG38" s="42"/>
      <c r="OH38" s="43"/>
      <c r="OI38" s="44"/>
      <c r="OJ38" s="41"/>
      <c r="OK38" s="232"/>
      <c r="OL38" s="233"/>
      <c r="OM38" s="234"/>
      <c r="ON38" s="42"/>
      <c r="OO38" s="43"/>
      <c r="OP38" s="44"/>
      <c r="OQ38" s="41"/>
      <c r="OR38" s="232"/>
      <c r="OS38" s="233"/>
      <c r="OT38" s="234"/>
      <c r="OU38" s="42"/>
      <c r="OV38" s="43"/>
      <c r="OW38" s="44"/>
      <c r="OX38" s="41"/>
      <c r="OY38" s="232"/>
      <c r="OZ38" s="233"/>
      <c r="PA38" s="234"/>
      <c r="PB38" s="42"/>
      <c r="PC38" s="43"/>
      <c r="PD38" s="44"/>
      <c r="PE38" s="41"/>
      <c r="PF38" s="232"/>
      <c r="PG38" s="233"/>
      <c r="PH38" s="234"/>
      <c r="PI38" s="42"/>
      <c r="PJ38" s="43"/>
      <c r="PK38" s="44"/>
      <c r="PL38" s="41"/>
      <c r="PM38" s="232"/>
      <c r="PN38" s="233"/>
      <c r="PO38" s="234"/>
      <c r="PP38" s="42"/>
      <c r="PQ38" s="43"/>
      <c r="PR38" s="44"/>
      <c r="PS38" s="41"/>
      <c r="PT38" s="232"/>
      <c r="PU38" s="233"/>
      <c r="PV38" s="234"/>
      <c r="PW38" s="42"/>
      <c r="PX38" s="43"/>
      <c r="PY38" s="44"/>
      <c r="PZ38" s="41"/>
      <c r="QA38" s="232"/>
      <c r="QB38" s="233"/>
      <c r="QC38" s="234"/>
      <c r="QD38" s="42"/>
      <c r="QE38" s="43"/>
      <c r="QF38" s="44"/>
      <c r="QG38" s="41"/>
      <c r="QH38" s="232"/>
      <c r="QI38" s="233"/>
      <c r="QJ38" s="234"/>
      <c r="QK38" s="42"/>
      <c r="QL38" s="43"/>
      <c r="QM38" s="44"/>
      <c r="QN38" s="41"/>
      <c r="QO38" s="232"/>
      <c r="QP38" s="233"/>
      <c r="QQ38" s="234"/>
      <c r="QR38" s="42"/>
      <c r="QS38" s="43"/>
      <c r="QT38" s="44"/>
      <c r="QU38" s="41"/>
      <c r="QV38" s="232"/>
      <c r="QW38" s="233"/>
      <c r="QX38" s="234"/>
      <c r="QY38" s="42"/>
      <c r="QZ38" s="43"/>
      <c r="RA38" s="44"/>
      <c r="RB38" s="41"/>
      <c r="RC38" s="232"/>
      <c r="RD38" s="233"/>
      <c r="RE38" s="234"/>
      <c r="RF38" s="42"/>
      <c r="RG38" s="43"/>
      <c r="RH38" s="44"/>
      <c r="RI38" s="41"/>
      <c r="RJ38" s="232"/>
      <c r="RK38" s="233"/>
      <c r="RL38" s="234"/>
      <c r="RM38" s="42"/>
      <c r="RN38" s="43"/>
      <c r="RO38" s="44"/>
      <c r="RP38" s="41"/>
      <c r="RQ38" s="232"/>
      <c r="RR38" s="233"/>
      <c r="RS38" s="234"/>
      <c r="RT38" s="42"/>
      <c r="RU38" s="43"/>
      <c r="RV38" s="44"/>
      <c r="RW38" s="41"/>
      <c r="RX38" s="232"/>
      <c r="RY38" s="233"/>
      <c r="RZ38" s="234"/>
      <c r="SA38" s="42"/>
      <c r="SB38" s="43"/>
      <c r="SC38" s="44"/>
      <c r="SD38" s="41"/>
      <c r="SE38" s="232"/>
      <c r="SF38" s="233"/>
      <c r="SG38" s="234"/>
      <c r="SH38" s="42"/>
      <c r="SI38" s="43"/>
      <c r="SJ38" s="44"/>
      <c r="SK38" s="41"/>
      <c r="SL38" s="232"/>
      <c r="SM38" s="233"/>
      <c r="SN38" s="234"/>
      <c r="SO38" s="42"/>
      <c r="SP38" s="43"/>
      <c r="SQ38" s="44"/>
      <c r="SR38" s="41"/>
      <c r="SS38" s="232"/>
      <c r="ST38" s="233"/>
      <c r="SU38" s="234"/>
      <c r="SV38" s="42"/>
      <c r="SW38" s="43"/>
      <c r="SX38" s="44"/>
      <c r="SY38" s="41"/>
      <c r="SZ38" s="232"/>
      <c r="TA38" s="233"/>
      <c r="TB38" s="234"/>
      <c r="TC38" s="42"/>
      <c r="TD38" s="43"/>
      <c r="TE38" s="44"/>
      <c r="TF38" s="41"/>
      <c r="TG38" s="232"/>
      <c r="TH38" s="233"/>
      <c r="TI38" s="234"/>
      <c r="TJ38" s="42"/>
      <c r="TK38" s="43"/>
      <c r="TL38" s="44"/>
      <c r="TM38" s="41"/>
      <c r="TN38" s="232"/>
      <c r="TO38" s="233"/>
      <c r="TP38" s="234"/>
      <c r="TQ38" s="42"/>
      <c r="TR38" s="43"/>
      <c r="TS38" s="44"/>
      <c r="TT38" s="41"/>
      <c r="TU38" s="232"/>
      <c r="TV38" s="233"/>
      <c r="TW38" s="234"/>
      <c r="TX38" s="42"/>
      <c r="TY38" s="43"/>
      <c r="TZ38" s="44"/>
      <c r="UA38" s="41"/>
      <c r="UB38" s="232"/>
      <c r="UC38" s="233"/>
      <c r="UD38" s="234"/>
      <c r="UE38" s="42"/>
      <c r="UF38" s="43"/>
      <c r="UG38" s="44"/>
      <c r="UH38" s="41"/>
      <c r="UI38" s="232"/>
      <c r="UJ38" s="233"/>
      <c r="UK38" s="234"/>
      <c r="UL38" s="42"/>
      <c r="UM38" s="43"/>
      <c r="UN38" s="44"/>
      <c r="UO38" s="41"/>
      <c r="UP38" s="232"/>
      <c r="UQ38" s="233"/>
      <c r="UR38" s="234"/>
      <c r="US38" s="42"/>
      <c r="UT38" s="43"/>
      <c r="UU38" s="44"/>
      <c r="UV38" s="41"/>
      <c r="UW38" s="232"/>
      <c r="UX38" s="233"/>
      <c r="UY38" s="234"/>
      <c r="UZ38" s="42"/>
      <c r="VA38" s="43"/>
      <c r="VB38" s="44"/>
      <c r="VC38" s="41"/>
      <c r="VD38" s="232"/>
      <c r="VE38" s="233"/>
      <c r="VF38" s="234"/>
      <c r="VG38" s="42"/>
      <c r="VH38" s="43"/>
      <c r="VI38" s="44"/>
      <c r="VJ38" s="41"/>
      <c r="VK38" s="232"/>
      <c r="VL38" s="233"/>
      <c r="VM38" s="234"/>
      <c r="VN38" s="42"/>
      <c r="VO38" s="43"/>
      <c r="VP38" s="44"/>
      <c r="VQ38" s="41"/>
      <c r="VR38" s="232"/>
      <c r="VS38" s="233"/>
      <c r="VT38" s="234"/>
      <c r="VU38" s="42"/>
      <c r="VV38" s="43"/>
      <c r="VW38" s="44"/>
      <c r="VX38" s="41"/>
      <c r="VY38" s="232"/>
      <c r="VZ38" s="233"/>
      <c r="WA38" s="234"/>
      <c r="WB38" s="42"/>
      <c r="WC38" s="43"/>
      <c r="WD38" s="44"/>
      <c r="WE38" s="41"/>
      <c r="WF38" s="232"/>
      <c r="WG38" s="233"/>
      <c r="WH38" s="234"/>
      <c r="WI38" s="42"/>
      <c r="WJ38" s="43"/>
      <c r="WK38" s="44"/>
      <c r="WL38" s="41"/>
      <c r="WM38" s="232"/>
      <c r="WN38" s="233"/>
      <c r="WO38" s="234"/>
      <c r="WP38" s="42"/>
      <c r="WQ38" s="43"/>
      <c r="WR38" s="44"/>
      <c r="WS38" s="41"/>
      <c r="WT38" s="232"/>
      <c r="WU38" s="233"/>
      <c r="WV38" s="234"/>
      <c r="WW38" s="42"/>
      <c r="WX38" s="43"/>
      <c r="WY38" s="44"/>
      <c r="WZ38" s="41"/>
      <c r="XA38" s="232"/>
      <c r="XB38" s="233"/>
      <c r="XC38" s="234"/>
      <c r="XD38" s="42"/>
      <c r="XE38" s="43"/>
      <c r="XF38" s="44"/>
      <c r="XG38" s="41"/>
      <c r="XH38" s="232"/>
      <c r="XI38" s="233"/>
      <c r="XJ38" s="234"/>
      <c r="XK38" s="42"/>
      <c r="XL38" s="43"/>
      <c r="XM38" s="44"/>
      <c r="XN38" s="41"/>
      <c r="XO38" s="232"/>
      <c r="XP38" s="233"/>
      <c r="XQ38" s="234"/>
      <c r="XR38" s="42"/>
      <c r="XS38" s="43"/>
      <c r="XT38" s="44"/>
      <c r="XU38" s="41"/>
      <c r="XV38" s="232"/>
      <c r="XW38" s="233"/>
      <c r="XX38" s="234"/>
      <c r="XY38" s="42"/>
      <c r="XZ38" s="43"/>
      <c r="YA38" s="44"/>
      <c r="YB38" s="41"/>
      <c r="YC38" s="232"/>
      <c r="YD38" s="233"/>
      <c r="YE38" s="234"/>
      <c r="YF38" s="42"/>
      <c r="YG38" s="43"/>
      <c r="YH38" s="44"/>
      <c r="YI38" s="41"/>
      <c r="YJ38" s="232"/>
      <c r="YK38" s="233"/>
      <c r="YL38" s="234"/>
      <c r="YM38" s="42"/>
      <c r="YN38" s="43"/>
      <c r="YO38" s="44"/>
      <c r="YP38" s="41"/>
      <c r="YQ38" s="232"/>
      <c r="YR38" s="233"/>
      <c r="YS38" s="234"/>
      <c r="YT38" s="42"/>
      <c r="YU38" s="43"/>
      <c r="YV38" s="44"/>
      <c r="YW38" s="41"/>
      <c r="YX38" s="232"/>
      <c r="YY38" s="233"/>
      <c r="YZ38" s="234"/>
      <c r="ZA38" s="42"/>
      <c r="ZB38" s="43"/>
      <c r="ZC38" s="44"/>
      <c r="ZD38" s="41"/>
      <c r="ZE38" s="232"/>
      <c r="ZF38" s="233"/>
      <c r="ZG38" s="234"/>
      <c r="ZH38" s="42"/>
      <c r="ZI38" s="43"/>
      <c r="ZJ38" s="44"/>
      <c r="ZK38" s="41"/>
      <c r="ZL38" s="232"/>
      <c r="ZM38" s="233"/>
      <c r="ZN38" s="234"/>
      <c r="ZO38" s="42"/>
      <c r="ZP38" s="43"/>
      <c r="ZQ38" s="44"/>
      <c r="ZR38" s="41"/>
      <c r="ZS38" s="232"/>
      <c r="ZT38" s="233"/>
      <c r="ZU38" s="234"/>
      <c r="ZV38" s="42"/>
      <c r="ZW38" s="43"/>
      <c r="ZX38" s="44"/>
      <c r="ZY38" s="41"/>
      <c r="ZZ38" s="232"/>
      <c r="AAA38" s="233"/>
      <c r="AAB38" s="234"/>
      <c r="AAC38" s="42"/>
      <c r="AAD38" s="43"/>
      <c r="AAE38" s="44"/>
      <c r="AAF38" s="41"/>
      <c r="AAG38" s="232"/>
      <c r="AAH38" s="233"/>
      <c r="AAI38" s="234"/>
      <c r="AAJ38" s="42"/>
      <c r="AAK38" s="43"/>
      <c r="AAL38" s="44"/>
      <c r="AAM38" s="41"/>
      <c r="AAN38" s="232"/>
      <c r="AAO38" s="233"/>
      <c r="AAP38" s="234"/>
      <c r="AAQ38" s="42"/>
      <c r="AAR38" s="43"/>
      <c r="AAS38" s="44"/>
      <c r="AAT38" s="41"/>
      <c r="AAU38" s="232"/>
      <c r="AAV38" s="233"/>
      <c r="AAW38" s="234"/>
      <c r="AAX38" s="42"/>
      <c r="AAY38" s="43"/>
      <c r="AAZ38" s="44"/>
      <c r="ABA38" s="41"/>
      <c r="ABB38" s="232"/>
      <c r="ABC38" s="233"/>
      <c r="ABD38" s="234"/>
      <c r="ABE38" s="42"/>
      <c r="ABF38" s="43"/>
      <c r="ABG38" s="44"/>
      <c r="ABH38" s="41"/>
      <c r="ABI38" s="232"/>
      <c r="ABJ38" s="233"/>
      <c r="ABK38" s="234"/>
      <c r="ABL38" s="42"/>
      <c r="ABM38" s="43"/>
      <c r="ABN38" s="44"/>
      <c r="ABO38" s="41"/>
      <c r="ABP38" s="232"/>
      <c r="ABQ38" s="233"/>
      <c r="ABR38" s="234"/>
      <c r="ABS38" s="42"/>
      <c r="ABT38" s="43"/>
      <c r="ABU38" s="44"/>
      <c r="ABV38" s="41"/>
      <c r="ABW38" s="232"/>
      <c r="ABX38" s="233"/>
      <c r="ABY38" s="234"/>
      <c r="ABZ38" s="42"/>
      <c r="ACA38" s="43"/>
      <c r="ACB38" s="44"/>
      <c r="ACC38" s="41"/>
      <c r="ACD38" s="232"/>
      <c r="ACE38" s="233"/>
      <c r="ACF38" s="234"/>
      <c r="ACG38" s="42"/>
      <c r="ACH38" s="43"/>
      <c r="ACI38" s="44"/>
      <c r="ACJ38" s="41"/>
      <c r="ACK38" s="232"/>
      <c r="ACL38" s="233"/>
      <c r="ACM38" s="234"/>
      <c r="ACN38" s="42"/>
      <c r="ACO38" s="43"/>
      <c r="ACP38" s="44"/>
      <c r="ACQ38" s="41"/>
      <c r="ACR38" s="232"/>
      <c r="ACS38" s="233"/>
      <c r="ACT38" s="234"/>
      <c r="ACU38" s="42"/>
      <c r="ACV38" s="43"/>
      <c r="ACW38" s="44"/>
      <c r="ACX38" s="41"/>
      <c r="ACY38" s="232"/>
      <c r="ACZ38" s="233"/>
      <c r="ADA38" s="234"/>
      <c r="ADB38" s="42"/>
      <c r="ADC38" s="43"/>
      <c r="ADD38" s="44"/>
      <c r="ADE38" s="41"/>
      <c r="ADF38" s="232"/>
      <c r="ADG38" s="233"/>
      <c r="ADH38" s="234"/>
      <c r="ADI38" s="42"/>
      <c r="ADJ38" s="43"/>
      <c r="ADK38" s="44"/>
      <c r="ADL38" s="41"/>
      <c r="ADM38" s="232"/>
      <c r="ADN38" s="233"/>
      <c r="ADO38" s="234"/>
      <c r="ADP38" s="42"/>
      <c r="ADQ38" s="43"/>
      <c r="ADR38" s="44"/>
      <c r="ADS38" s="41"/>
      <c r="ADT38" s="232"/>
      <c r="ADU38" s="233"/>
      <c r="ADV38" s="234"/>
      <c r="ADW38" s="42"/>
      <c r="ADX38" s="43"/>
      <c r="ADY38" s="44"/>
      <c r="ADZ38" s="41"/>
      <c r="AEA38" s="232"/>
      <c r="AEB38" s="233"/>
      <c r="AEC38" s="234"/>
      <c r="AED38" s="42"/>
      <c r="AEE38" s="43"/>
      <c r="AEF38" s="44"/>
      <c r="AEG38" s="41"/>
      <c r="AEH38" s="232"/>
      <c r="AEI38" s="233"/>
      <c r="AEJ38" s="234"/>
      <c r="AEK38" s="42"/>
      <c r="AEL38" s="43"/>
      <c r="AEM38" s="44"/>
      <c r="AEN38" s="41"/>
      <c r="AEO38" s="232"/>
      <c r="AEP38" s="233"/>
      <c r="AEQ38" s="234"/>
      <c r="AER38" s="42"/>
      <c r="AES38" s="43"/>
      <c r="AET38" s="44"/>
      <c r="AEU38" s="41"/>
      <c r="AEV38" s="232"/>
      <c r="AEW38" s="233"/>
      <c r="AEX38" s="234"/>
      <c r="AEY38" s="42"/>
      <c r="AEZ38" s="43"/>
      <c r="AFA38" s="44"/>
      <c r="AFB38" s="41"/>
      <c r="AFC38" s="232"/>
      <c r="AFD38" s="233"/>
      <c r="AFE38" s="234"/>
      <c r="AFF38" s="42"/>
      <c r="AFG38" s="43"/>
      <c r="AFH38" s="44"/>
      <c r="AFI38" s="41"/>
      <c r="AFJ38" s="232"/>
      <c r="AFK38" s="233"/>
      <c r="AFL38" s="234"/>
      <c r="AFM38" s="42"/>
      <c r="AFN38" s="43"/>
      <c r="AFO38" s="44"/>
      <c r="AFP38" s="41"/>
      <c r="AFQ38" s="232"/>
      <c r="AFR38" s="233"/>
      <c r="AFS38" s="234"/>
      <c r="AFT38" s="42"/>
      <c r="AFU38" s="43"/>
      <c r="AFV38" s="44"/>
      <c r="AFW38" s="41"/>
      <c r="AFX38" s="232"/>
      <c r="AFY38" s="233"/>
      <c r="AFZ38" s="234"/>
      <c r="AGA38" s="42"/>
      <c r="AGB38" s="43"/>
      <c r="AGC38" s="44"/>
      <c r="AGD38" s="41"/>
      <c r="AGE38" s="232"/>
      <c r="AGF38" s="233"/>
      <c r="AGG38" s="234"/>
      <c r="AGH38" s="42"/>
      <c r="AGI38" s="43"/>
      <c r="AGJ38" s="44"/>
      <c r="AGK38" s="41"/>
      <c r="AGL38" s="232"/>
      <c r="AGM38" s="233"/>
      <c r="AGN38" s="234"/>
      <c r="AGO38" s="42"/>
      <c r="AGP38" s="43"/>
      <c r="AGQ38" s="44"/>
      <c r="AGR38" s="41"/>
      <c r="AGS38" s="232"/>
      <c r="AGT38" s="233"/>
      <c r="AGU38" s="234"/>
      <c r="AGV38" s="42"/>
      <c r="AGW38" s="43"/>
      <c r="AGX38" s="44"/>
      <c r="AGY38" s="41"/>
      <c r="AGZ38" s="232"/>
      <c r="AHA38" s="233"/>
      <c r="AHB38" s="234"/>
      <c r="AHC38" s="42"/>
      <c r="AHD38" s="43"/>
      <c r="AHE38" s="44"/>
      <c r="AHF38" s="41"/>
      <c r="AHG38" s="232"/>
      <c r="AHH38" s="233"/>
      <c r="AHI38" s="234"/>
      <c r="AHJ38" s="42"/>
      <c r="AHK38" s="43"/>
      <c r="AHL38" s="44"/>
      <c r="AHM38" s="41"/>
      <c r="AHN38" s="232"/>
      <c r="AHO38" s="233"/>
      <c r="AHP38" s="234"/>
      <c r="AHQ38" s="42"/>
      <c r="AHR38" s="43"/>
      <c r="AHS38" s="44"/>
      <c r="AHT38" s="41"/>
      <c r="AHU38" s="232"/>
      <c r="AHV38" s="233"/>
      <c r="AHW38" s="234"/>
      <c r="AHX38" s="42"/>
      <c r="AHY38" s="43"/>
      <c r="AHZ38" s="44"/>
      <c r="AIA38" s="41"/>
      <c r="AIB38" s="232"/>
      <c r="AIC38" s="233"/>
      <c r="AID38" s="234"/>
      <c r="AIE38" s="42"/>
      <c r="AIF38" s="43"/>
      <c r="AIG38" s="44"/>
      <c r="AIH38" s="41"/>
      <c r="AII38" s="232"/>
      <c r="AIJ38" s="233"/>
      <c r="AIK38" s="234"/>
      <c r="AIL38" s="42"/>
      <c r="AIM38" s="43"/>
      <c r="AIN38" s="44"/>
      <c r="AIO38" s="41"/>
      <c r="AIP38" s="232"/>
      <c r="AIQ38" s="233"/>
      <c r="AIR38" s="234"/>
      <c r="AIS38" s="42"/>
      <c r="AIT38" s="43"/>
      <c r="AIU38" s="44"/>
      <c r="AIV38" s="41"/>
      <c r="AIW38" s="232"/>
      <c r="AIX38" s="233"/>
      <c r="AIY38" s="234"/>
      <c r="AIZ38" s="42"/>
      <c r="AJA38" s="43"/>
      <c r="AJB38" s="44"/>
      <c r="AJC38" s="41"/>
      <c r="AJD38" s="232"/>
      <c r="AJE38" s="233"/>
      <c r="AJF38" s="234"/>
      <c r="AJG38" s="42"/>
      <c r="AJH38" s="43"/>
      <c r="AJI38" s="44"/>
      <c r="AJJ38" s="41"/>
      <c r="AJK38" s="232"/>
      <c r="AJL38" s="233"/>
      <c r="AJM38" s="234"/>
      <c r="AJN38" s="42"/>
      <c r="AJO38" s="43"/>
      <c r="AJP38" s="44"/>
      <c r="AJQ38" s="41"/>
      <c r="AJR38" s="232"/>
      <c r="AJS38" s="233"/>
      <c r="AJT38" s="234"/>
      <c r="AJU38" s="42"/>
      <c r="AJV38" s="43"/>
      <c r="AJW38" s="44"/>
      <c r="AJX38" s="41"/>
      <c r="AJY38" s="232"/>
      <c r="AJZ38" s="233"/>
      <c r="AKA38" s="234"/>
      <c r="AKB38" s="42"/>
      <c r="AKC38" s="43"/>
      <c r="AKD38" s="44"/>
      <c r="AKE38" s="41"/>
      <c r="AKF38" s="232"/>
      <c r="AKG38" s="233"/>
      <c r="AKH38" s="234"/>
      <c r="AKI38" s="42"/>
      <c r="AKJ38" s="43"/>
      <c r="AKK38" s="44"/>
      <c r="AKL38" s="41"/>
      <c r="AKM38" s="232"/>
      <c r="AKN38" s="233"/>
      <c r="AKO38" s="234"/>
      <c r="AKP38" s="42"/>
      <c r="AKQ38" s="43"/>
      <c r="AKR38" s="44"/>
      <c r="AKS38" s="41"/>
      <c r="AKT38" s="232"/>
      <c r="AKU38" s="233"/>
      <c r="AKV38" s="234"/>
      <c r="AKW38" s="42"/>
      <c r="AKX38" s="43"/>
      <c r="AKY38" s="44"/>
      <c r="AKZ38" s="41"/>
      <c r="ALA38" s="232"/>
      <c r="ALB38" s="233"/>
      <c r="ALC38" s="234"/>
      <c r="ALD38" s="42"/>
      <c r="ALE38" s="43"/>
      <c r="ALF38" s="44"/>
      <c r="ALG38" s="41"/>
      <c r="ALH38" s="232"/>
      <c r="ALI38" s="233"/>
      <c r="ALJ38" s="234"/>
      <c r="ALK38" s="42"/>
      <c r="ALL38" s="43"/>
      <c r="ALM38" s="44"/>
      <c r="ALN38" s="41"/>
      <c r="ALO38" s="232"/>
      <c r="ALP38" s="233"/>
      <c r="ALQ38" s="234"/>
      <c r="ALR38" s="42"/>
      <c r="ALS38" s="43"/>
      <c r="ALT38" s="44"/>
      <c r="ALU38" s="41"/>
      <c r="ALV38" s="232"/>
      <c r="ALW38" s="233"/>
      <c r="ALX38" s="234"/>
      <c r="ALY38" s="42"/>
      <c r="ALZ38" s="43"/>
      <c r="AMA38" s="44"/>
      <c r="AMB38" s="41"/>
      <c r="AMC38" s="232"/>
      <c r="AMD38" s="233"/>
      <c r="AME38" s="234"/>
      <c r="AMF38" s="42"/>
      <c r="AMG38" s="43"/>
      <c r="AMH38" s="44"/>
      <c r="AMI38" s="41"/>
      <c r="AMJ38" s="232"/>
      <c r="AMK38" s="233"/>
      <c r="AML38" s="234"/>
      <c r="AMM38" s="42"/>
      <c r="AMN38" s="43"/>
      <c r="AMO38" s="44"/>
      <c r="AMP38" s="41"/>
      <c r="AMQ38" s="232"/>
      <c r="AMR38" s="233"/>
      <c r="AMS38" s="234"/>
      <c r="AMT38" s="42"/>
      <c r="AMU38" s="43"/>
      <c r="AMV38" s="44"/>
      <c r="AMW38" s="41"/>
      <c r="AMX38" s="232"/>
      <c r="AMY38" s="233"/>
      <c r="AMZ38" s="234"/>
      <c r="ANA38" s="42"/>
      <c r="ANB38" s="43"/>
      <c r="ANC38" s="44"/>
      <c r="AND38" s="41"/>
      <c r="ANE38" s="232"/>
      <c r="ANF38" s="233"/>
      <c r="ANG38" s="234"/>
      <c r="ANH38" s="42"/>
      <c r="ANI38" s="43"/>
      <c r="ANJ38" s="44"/>
      <c r="ANK38" s="41"/>
      <c r="ANL38" s="232"/>
      <c r="ANM38" s="233"/>
      <c r="ANN38" s="234"/>
      <c r="ANO38" s="42"/>
      <c r="ANP38" s="43"/>
      <c r="ANQ38" s="44"/>
      <c r="ANR38" s="41"/>
      <c r="ANS38" s="232"/>
      <c r="ANT38" s="233"/>
      <c r="ANU38" s="234"/>
      <c r="ANV38" s="42"/>
      <c r="ANW38" s="43"/>
      <c r="ANX38" s="44"/>
      <c r="ANY38" s="41"/>
      <c r="ANZ38" s="232"/>
      <c r="AOA38" s="233"/>
      <c r="AOB38" s="234"/>
      <c r="AOC38" s="42"/>
      <c r="AOD38" s="43"/>
      <c r="AOE38" s="44"/>
      <c r="AOF38" s="41"/>
      <c r="AOG38" s="232"/>
      <c r="AOH38" s="233"/>
      <c r="AOI38" s="234"/>
      <c r="AOJ38" s="42"/>
      <c r="AOK38" s="43"/>
      <c r="AOL38" s="44"/>
      <c r="AOM38" s="41"/>
      <c r="AON38" s="232"/>
      <c r="AOO38" s="233"/>
      <c r="AOP38" s="234"/>
      <c r="AOQ38" s="42"/>
      <c r="AOR38" s="43"/>
      <c r="AOS38" s="44"/>
      <c r="AOT38" s="41"/>
      <c r="AOU38" s="232"/>
      <c r="AOV38" s="233"/>
      <c r="AOW38" s="234"/>
      <c r="AOX38" s="42"/>
      <c r="AOY38" s="43"/>
      <c r="AOZ38" s="44"/>
      <c r="APA38" s="41"/>
      <c r="APB38" s="232"/>
      <c r="APC38" s="233"/>
      <c r="APD38" s="234"/>
      <c r="APE38" s="42"/>
      <c r="APF38" s="43"/>
      <c r="APG38" s="44"/>
      <c r="APH38" s="41"/>
      <c r="API38" s="232"/>
      <c r="APJ38" s="233"/>
      <c r="APK38" s="234"/>
      <c r="APL38" s="42"/>
      <c r="APM38" s="43"/>
      <c r="APN38" s="44"/>
      <c r="APO38" s="41"/>
      <c r="APP38" s="232"/>
      <c r="APQ38" s="233"/>
      <c r="APR38" s="234"/>
      <c r="APS38" s="42"/>
      <c r="APT38" s="43"/>
      <c r="APU38" s="44"/>
      <c r="APV38" s="41"/>
      <c r="APW38" s="232"/>
      <c r="APX38" s="233"/>
      <c r="APY38" s="234"/>
      <c r="APZ38" s="42"/>
      <c r="AQA38" s="43"/>
      <c r="AQB38" s="44"/>
      <c r="AQC38" s="41"/>
      <c r="AQD38" s="232"/>
      <c r="AQE38" s="233"/>
      <c r="AQF38" s="234"/>
      <c r="AQG38" s="42"/>
      <c r="AQH38" s="43"/>
      <c r="AQI38" s="44"/>
      <c r="AQJ38" s="41"/>
      <c r="AQK38" s="232"/>
      <c r="AQL38" s="233"/>
      <c r="AQM38" s="234"/>
      <c r="AQN38" s="42"/>
      <c r="AQO38" s="43"/>
      <c r="AQP38" s="44"/>
      <c r="AQQ38" s="41"/>
      <c r="AQR38" s="232"/>
      <c r="AQS38" s="233"/>
      <c r="AQT38" s="234"/>
      <c r="AQU38" s="42"/>
      <c r="AQV38" s="43"/>
      <c r="AQW38" s="44"/>
      <c r="AQX38" s="41"/>
      <c r="AQY38" s="232"/>
      <c r="AQZ38" s="233"/>
      <c r="ARA38" s="234"/>
      <c r="ARB38" s="42"/>
      <c r="ARC38" s="43"/>
      <c r="ARD38" s="44"/>
      <c r="ARE38" s="41"/>
      <c r="ARF38" s="232"/>
      <c r="ARG38" s="233"/>
      <c r="ARH38" s="234"/>
      <c r="ARI38" s="42"/>
      <c r="ARJ38" s="43"/>
      <c r="ARK38" s="44"/>
      <c r="ARL38" s="41"/>
      <c r="ARM38" s="232"/>
      <c r="ARN38" s="233"/>
      <c r="ARO38" s="234"/>
      <c r="ARP38" s="42"/>
      <c r="ARQ38" s="43"/>
      <c r="ARR38" s="44"/>
      <c r="ARS38" s="41"/>
      <c r="ART38" s="232"/>
      <c r="ARU38" s="233"/>
      <c r="ARV38" s="234"/>
      <c r="ARW38" s="42"/>
      <c r="ARX38" s="43"/>
      <c r="ARY38" s="44"/>
      <c r="ARZ38" s="41"/>
      <c r="ASA38" s="232"/>
      <c r="ASB38" s="233"/>
      <c r="ASC38" s="234"/>
      <c r="ASD38" s="42"/>
      <c r="ASE38" s="43"/>
      <c r="ASF38" s="44"/>
      <c r="ASG38" s="41"/>
      <c r="ASH38" s="232"/>
      <c r="ASI38" s="233"/>
      <c r="ASJ38" s="234"/>
      <c r="ASK38" s="42"/>
      <c r="ASL38" s="43"/>
      <c r="ASM38" s="44"/>
      <c r="ASN38" s="41"/>
      <c r="ASO38" s="232"/>
      <c r="ASP38" s="233"/>
      <c r="ASQ38" s="234"/>
      <c r="ASR38" s="42"/>
      <c r="ASS38" s="43"/>
      <c r="AST38" s="44"/>
      <c r="ASU38" s="41"/>
      <c r="ASV38" s="232"/>
      <c r="ASW38" s="233"/>
      <c r="ASX38" s="234"/>
      <c r="ASY38" s="42"/>
      <c r="ASZ38" s="43"/>
      <c r="ATA38" s="44"/>
      <c r="ATB38" s="41"/>
      <c r="ATC38" s="232"/>
      <c r="ATD38" s="233"/>
      <c r="ATE38" s="234"/>
      <c r="ATF38" s="42"/>
      <c r="ATG38" s="43"/>
      <c r="ATH38" s="44"/>
      <c r="ATI38" s="41"/>
      <c r="ATJ38" s="232"/>
      <c r="ATK38" s="233"/>
      <c r="ATL38" s="234"/>
      <c r="ATM38" s="42"/>
      <c r="ATN38" s="43"/>
      <c r="ATO38" s="44"/>
      <c r="ATP38" s="41"/>
      <c r="ATQ38" s="232"/>
      <c r="ATR38" s="233"/>
      <c r="ATS38" s="234"/>
      <c r="ATT38" s="42"/>
      <c r="ATU38" s="43"/>
      <c r="ATV38" s="44"/>
      <c r="ATW38" s="41"/>
      <c r="ATX38" s="232"/>
      <c r="ATY38" s="233"/>
      <c r="ATZ38" s="234"/>
      <c r="AUA38" s="42"/>
      <c r="AUB38" s="43"/>
      <c r="AUC38" s="44"/>
      <c r="AUD38" s="41"/>
      <c r="AUE38" s="232"/>
      <c r="AUF38" s="233"/>
      <c r="AUG38" s="234"/>
      <c r="AUH38" s="42"/>
      <c r="AUI38" s="43"/>
      <c r="AUJ38" s="44"/>
      <c r="AUK38" s="41"/>
      <c r="AUL38" s="232"/>
      <c r="AUM38" s="233"/>
      <c r="AUN38" s="234"/>
      <c r="AUO38" s="42"/>
      <c r="AUP38" s="43"/>
      <c r="AUQ38" s="44"/>
      <c r="AUR38" s="41"/>
      <c r="AUS38" s="232"/>
      <c r="AUT38" s="233"/>
      <c r="AUU38" s="234"/>
      <c r="AUV38" s="42"/>
      <c r="AUW38" s="43"/>
      <c r="AUX38" s="44"/>
      <c r="AUY38" s="41"/>
      <c r="AUZ38" s="232"/>
      <c r="AVA38" s="233"/>
      <c r="AVB38" s="234"/>
      <c r="AVC38" s="42"/>
      <c r="AVD38" s="43"/>
      <c r="AVE38" s="44"/>
      <c r="AVF38" s="41"/>
      <c r="AVG38" s="232"/>
      <c r="AVH38" s="233"/>
      <c r="AVI38" s="234"/>
      <c r="AVJ38" s="42"/>
      <c r="AVK38" s="43"/>
      <c r="AVL38" s="44"/>
      <c r="AVM38" s="41"/>
      <c r="AVN38" s="232"/>
      <c r="AVO38" s="233"/>
      <c r="AVP38" s="234"/>
      <c r="AVQ38" s="42"/>
      <c r="AVR38" s="43"/>
      <c r="AVS38" s="44"/>
      <c r="AVT38" s="41"/>
      <c r="AVU38" s="232"/>
      <c r="AVV38" s="233"/>
      <c r="AVW38" s="234"/>
      <c r="AVX38" s="42"/>
      <c r="AVY38" s="43"/>
      <c r="AVZ38" s="44"/>
      <c r="AWA38" s="41"/>
      <c r="AWB38" s="232"/>
      <c r="AWC38" s="233"/>
      <c r="AWD38" s="234"/>
      <c r="AWE38" s="42"/>
      <c r="AWF38" s="43"/>
      <c r="AWG38" s="44"/>
      <c r="AWH38" s="41"/>
      <c r="AWI38" s="232"/>
      <c r="AWJ38" s="233"/>
      <c r="AWK38" s="234"/>
      <c r="AWL38" s="42"/>
      <c r="AWM38" s="43"/>
      <c r="AWN38" s="44"/>
      <c r="AWO38" s="41"/>
      <c r="AWP38" s="232"/>
      <c r="AWQ38" s="233"/>
      <c r="AWR38" s="234"/>
      <c r="AWS38" s="42"/>
      <c r="AWT38" s="43"/>
      <c r="AWU38" s="44"/>
      <c r="AWV38" s="41"/>
      <c r="AWW38" s="232"/>
      <c r="AWX38" s="233"/>
      <c r="AWY38" s="234"/>
      <c r="AWZ38" s="42"/>
      <c r="AXA38" s="43"/>
      <c r="AXB38" s="44"/>
      <c r="AXC38" s="41"/>
      <c r="AXD38" s="232"/>
      <c r="AXE38" s="233"/>
      <c r="AXF38" s="234"/>
      <c r="AXG38" s="42"/>
      <c r="AXH38" s="43"/>
      <c r="AXI38" s="44"/>
      <c r="AXJ38" s="41"/>
      <c r="AXK38" s="232"/>
      <c r="AXL38" s="233"/>
      <c r="AXM38" s="234"/>
      <c r="AXN38" s="42"/>
      <c r="AXO38" s="43"/>
      <c r="AXP38" s="44"/>
      <c r="AXQ38" s="41"/>
      <c r="AXR38" s="232"/>
      <c r="AXS38" s="233"/>
      <c r="AXT38" s="234"/>
      <c r="AXU38" s="42"/>
      <c r="AXV38" s="43"/>
      <c r="AXW38" s="44"/>
      <c r="AXX38" s="41"/>
      <c r="AXY38" s="232"/>
      <c r="AXZ38" s="233"/>
      <c r="AYA38" s="234"/>
      <c r="AYB38" s="42"/>
      <c r="AYC38" s="43"/>
      <c r="AYD38" s="44"/>
      <c r="AYE38" s="41"/>
      <c r="AYF38" s="232"/>
      <c r="AYG38" s="233"/>
      <c r="AYH38" s="234"/>
      <c r="AYI38" s="42"/>
      <c r="AYJ38" s="43"/>
      <c r="AYK38" s="44"/>
      <c r="AYL38" s="41"/>
      <c r="AYM38" s="232"/>
      <c r="AYN38" s="233"/>
      <c r="AYO38" s="234"/>
      <c r="AYP38" s="42"/>
      <c r="AYQ38" s="43"/>
      <c r="AYR38" s="44"/>
      <c r="AYS38" s="41"/>
      <c r="AYT38" s="232"/>
      <c r="AYU38" s="233"/>
      <c r="AYV38" s="234"/>
      <c r="AYW38" s="42"/>
      <c r="AYX38" s="43"/>
      <c r="AYY38" s="44"/>
      <c r="AYZ38" s="41"/>
      <c r="AZA38" s="232"/>
      <c r="AZB38" s="233"/>
      <c r="AZC38" s="234"/>
      <c r="AZD38" s="42"/>
      <c r="AZE38" s="43"/>
      <c r="AZF38" s="44"/>
      <c r="AZG38" s="41"/>
      <c r="AZH38" s="232"/>
      <c r="AZI38" s="233"/>
      <c r="AZJ38" s="234"/>
      <c r="AZK38" s="42"/>
      <c r="AZL38" s="43"/>
      <c r="AZM38" s="44"/>
      <c r="AZN38" s="41"/>
      <c r="AZO38" s="232"/>
      <c r="AZP38" s="233"/>
      <c r="AZQ38" s="234"/>
      <c r="AZR38" s="42"/>
      <c r="AZS38" s="43"/>
      <c r="AZT38" s="44"/>
      <c r="AZU38" s="41"/>
      <c r="AZV38" s="232"/>
      <c r="AZW38" s="233"/>
      <c r="AZX38" s="234"/>
      <c r="AZY38" s="42"/>
      <c r="AZZ38" s="43"/>
      <c r="BAA38" s="44"/>
      <c r="BAB38" s="41"/>
      <c r="BAC38" s="232"/>
      <c r="BAD38" s="233"/>
      <c r="BAE38" s="234"/>
      <c r="BAF38" s="42"/>
      <c r="BAG38" s="43"/>
      <c r="BAH38" s="44"/>
      <c r="BAI38" s="41"/>
      <c r="BAJ38" s="232"/>
      <c r="BAK38" s="233"/>
      <c r="BAL38" s="234"/>
      <c r="BAM38" s="42"/>
      <c r="BAN38" s="43"/>
      <c r="BAO38" s="44"/>
      <c r="BAP38" s="41"/>
      <c r="BAQ38" s="232"/>
      <c r="BAR38" s="233"/>
      <c r="BAS38" s="234"/>
      <c r="BAT38" s="42"/>
      <c r="BAU38" s="43"/>
      <c r="BAV38" s="44"/>
      <c r="BAW38" s="41"/>
      <c r="BAX38" s="232"/>
      <c r="BAY38" s="233"/>
      <c r="BAZ38" s="234"/>
      <c r="BBA38" s="42"/>
      <c r="BBB38" s="43"/>
      <c r="BBC38" s="44"/>
      <c r="BBD38" s="41"/>
      <c r="BBE38" s="232"/>
      <c r="BBF38" s="233"/>
      <c r="BBG38" s="234"/>
      <c r="BBH38" s="42"/>
      <c r="BBI38" s="43"/>
      <c r="BBJ38" s="44"/>
      <c r="BBK38" s="41"/>
      <c r="BBL38" s="232"/>
      <c r="BBM38" s="233"/>
      <c r="BBN38" s="234"/>
      <c r="BBO38" s="42"/>
      <c r="BBP38" s="43"/>
      <c r="BBQ38" s="44"/>
      <c r="BBR38" s="41"/>
      <c r="BBS38" s="232"/>
      <c r="BBT38" s="233"/>
      <c r="BBU38" s="234"/>
      <c r="BBV38" s="42"/>
      <c r="BBW38" s="43"/>
      <c r="BBX38" s="44"/>
      <c r="BBY38" s="41"/>
      <c r="BBZ38" s="232"/>
      <c r="BCA38" s="233"/>
      <c r="BCB38" s="234"/>
      <c r="BCC38" s="42"/>
      <c r="BCD38" s="43"/>
      <c r="BCE38" s="44"/>
      <c r="BCF38" s="41"/>
      <c r="BCG38" s="232"/>
      <c r="BCH38" s="233"/>
      <c r="BCI38" s="234"/>
      <c r="BCJ38" s="42"/>
      <c r="BCK38" s="43"/>
      <c r="BCL38" s="44"/>
      <c r="BCM38" s="41"/>
      <c r="BCN38" s="232"/>
      <c r="BCO38" s="233"/>
      <c r="BCP38" s="234"/>
      <c r="BCQ38" s="42"/>
      <c r="BCR38" s="43"/>
      <c r="BCS38" s="44"/>
      <c r="BCT38" s="41"/>
      <c r="BCU38" s="232"/>
      <c r="BCV38" s="233"/>
      <c r="BCW38" s="234"/>
      <c r="BCX38" s="42"/>
      <c r="BCY38" s="43"/>
      <c r="BCZ38" s="44"/>
      <c r="BDA38" s="41"/>
      <c r="BDB38" s="232"/>
      <c r="BDC38" s="233"/>
      <c r="BDD38" s="234"/>
      <c r="BDE38" s="42"/>
      <c r="BDF38" s="43"/>
      <c r="BDG38" s="44"/>
      <c r="BDH38" s="41"/>
      <c r="BDI38" s="232"/>
      <c r="BDJ38" s="233"/>
      <c r="BDK38" s="234"/>
      <c r="BDL38" s="42"/>
      <c r="BDM38" s="43"/>
      <c r="BDN38" s="44"/>
      <c r="BDO38" s="41"/>
      <c r="BDP38" s="232"/>
      <c r="BDQ38" s="233"/>
      <c r="BDR38" s="234"/>
      <c r="BDS38" s="42"/>
      <c r="BDT38" s="43"/>
      <c r="BDU38" s="44"/>
      <c r="BDV38" s="41"/>
      <c r="BDW38" s="232"/>
      <c r="BDX38" s="233"/>
      <c r="BDY38" s="234"/>
      <c r="BDZ38" s="42"/>
      <c r="BEA38" s="43"/>
      <c r="BEB38" s="44"/>
      <c r="BEC38" s="41"/>
      <c r="BED38" s="232"/>
      <c r="BEE38" s="233"/>
      <c r="BEF38" s="234"/>
      <c r="BEG38" s="42"/>
      <c r="BEH38" s="43"/>
      <c r="BEI38" s="44"/>
      <c r="BEJ38" s="41"/>
      <c r="BEK38" s="232"/>
      <c r="BEL38" s="233"/>
      <c r="BEM38" s="234"/>
      <c r="BEN38" s="42"/>
      <c r="BEO38" s="43"/>
      <c r="BEP38" s="44"/>
      <c r="BEQ38" s="41"/>
      <c r="BER38" s="232"/>
      <c r="BES38" s="233"/>
      <c r="BET38" s="234"/>
      <c r="BEU38" s="42"/>
      <c r="BEV38" s="43"/>
      <c r="BEW38" s="44"/>
      <c r="BEX38" s="41"/>
      <c r="BEY38" s="232"/>
      <c r="BEZ38" s="233"/>
      <c r="BFA38" s="234"/>
      <c r="BFB38" s="42"/>
      <c r="BFC38" s="43"/>
      <c r="BFD38" s="44"/>
      <c r="BFE38" s="41"/>
      <c r="BFF38" s="232"/>
      <c r="BFG38" s="233"/>
      <c r="BFH38" s="234"/>
      <c r="BFI38" s="42"/>
      <c r="BFJ38" s="43"/>
      <c r="BFK38" s="44"/>
      <c r="BFL38" s="41"/>
      <c r="BFM38" s="232"/>
      <c r="BFN38" s="233"/>
      <c r="BFO38" s="234"/>
      <c r="BFP38" s="42"/>
      <c r="BFQ38" s="43"/>
      <c r="BFR38" s="44"/>
      <c r="BFS38" s="41"/>
      <c r="BFT38" s="232"/>
      <c r="BFU38" s="233"/>
      <c r="BFV38" s="234"/>
      <c r="BFW38" s="42"/>
      <c r="BFX38" s="43"/>
      <c r="BFY38" s="44"/>
      <c r="BFZ38" s="41"/>
      <c r="BGA38" s="232"/>
      <c r="BGB38" s="233"/>
      <c r="BGC38" s="234"/>
      <c r="BGD38" s="42"/>
      <c r="BGE38" s="43"/>
      <c r="BGF38" s="44"/>
      <c r="BGG38" s="41"/>
      <c r="BGH38" s="232"/>
      <c r="BGI38" s="233"/>
      <c r="BGJ38" s="234"/>
      <c r="BGK38" s="42"/>
      <c r="BGL38" s="43"/>
      <c r="BGM38" s="44"/>
      <c r="BGN38" s="41"/>
      <c r="BGO38" s="232"/>
      <c r="BGP38" s="233"/>
      <c r="BGQ38" s="234"/>
      <c r="BGR38" s="42"/>
      <c r="BGS38" s="43"/>
      <c r="BGT38" s="44"/>
      <c r="BGU38" s="41"/>
      <c r="BGV38" s="232"/>
      <c r="BGW38" s="233"/>
      <c r="BGX38" s="234"/>
      <c r="BGY38" s="42"/>
      <c r="BGZ38" s="43"/>
      <c r="BHA38" s="44"/>
      <c r="BHB38" s="41"/>
      <c r="BHC38" s="232"/>
      <c r="BHD38" s="233"/>
      <c r="BHE38" s="234"/>
      <c r="BHF38" s="42"/>
      <c r="BHG38" s="43"/>
      <c r="BHH38" s="44"/>
      <c r="BHI38" s="41"/>
      <c r="BHJ38" s="232"/>
      <c r="BHK38" s="233"/>
      <c r="BHL38" s="234"/>
      <c r="BHM38" s="42"/>
      <c r="BHN38" s="43"/>
      <c r="BHO38" s="44"/>
      <c r="BHP38" s="41"/>
      <c r="BHQ38" s="232"/>
      <c r="BHR38" s="233"/>
      <c r="BHS38" s="234"/>
      <c r="BHT38" s="42"/>
      <c r="BHU38" s="43"/>
      <c r="BHV38" s="44"/>
      <c r="BHW38" s="41"/>
      <c r="BHX38" s="232"/>
      <c r="BHY38" s="233"/>
      <c r="BHZ38" s="234"/>
      <c r="BIA38" s="42"/>
      <c r="BIB38" s="43"/>
      <c r="BIC38" s="44"/>
      <c r="BID38" s="41"/>
      <c r="BIE38" s="232"/>
      <c r="BIF38" s="233"/>
      <c r="BIG38" s="234"/>
      <c r="BIH38" s="42"/>
      <c r="BII38" s="43"/>
      <c r="BIJ38" s="44"/>
      <c r="BIK38" s="41"/>
      <c r="BIL38" s="232"/>
      <c r="BIM38" s="233"/>
      <c r="BIN38" s="234"/>
      <c r="BIO38" s="42"/>
      <c r="BIP38" s="43"/>
      <c r="BIQ38" s="44"/>
      <c r="BIR38" s="41"/>
      <c r="BIS38" s="232"/>
      <c r="BIT38" s="233"/>
      <c r="BIU38" s="234"/>
      <c r="BIV38" s="42"/>
      <c r="BIW38" s="43"/>
      <c r="BIX38" s="44"/>
      <c r="BIY38" s="41"/>
      <c r="BIZ38" s="232"/>
      <c r="BJA38" s="233"/>
      <c r="BJB38" s="234"/>
      <c r="BJC38" s="42"/>
      <c r="BJD38" s="43"/>
      <c r="BJE38" s="44"/>
      <c r="BJF38" s="41"/>
      <c r="BJG38" s="232"/>
      <c r="BJH38" s="233"/>
      <c r="BJI38" s="234"/>
      <c r="BJJ38" s="42"/>
      <c r="BJK38" s="43"/>
      <c r="BJL38" s="44"/>
      <c r="BJM38" s="41"/>
      <c r="BJN38" s="232"/>
      <c r="BJO38" s="233"/>
      <c r="BJP38" s="234"/>
      <c r="BJQ38" s="42"/>
      <c r="BJR38" s="43"/>
      <c r="BJS38" s="44"/>
      <c r="BJT38" s="41"/>
      <c r="BJU38" s="232"/>
      <c r="BJV38" s="233"/>
      <c r="BJW38" s="234"/>
      <c r="BJX38" s="42"/>
      <c r="BJY38" s="43"/>
      <c r="BJZ38" s="44"/>
      <c r="BKA38" s="41"/>
      <c r="BKB38" s="232"/>
      <c r="BKC38" s="233"/>
      <c r="BKD38" s="234"/>
      <c r="BKE38" s="42"/>
      <c r="BKF38" s="43"/>
      <c r="BKG38" s="44"/>
      <c r="BKH38" s="41"/>
      <c r="BKI38" s="232"/>
      <c r="BKJ38" s="233"/>
      <c r="BKK38" s="234"/>
      <c r="BKL38" s="42"/>
      <c r="BKM38" s="43"/>
      <c r="BKN38" s="44"/>
      <c r="BKO38" s="41"/>
      <c r="BKP38" s="232"/>
      <c r="BKQ38" s="233"/>
      <c r="BKR38" s="234"/>
      <c r="BKS38" s="42"/>
      <c r="BKT38" s="43"/>
      <c r="BKU38" s="44"/>
      <c r="BKV38" s="41"/>
      <c r="BKW38" s="232"/>
      <c r="BKX38" s="233"/>
      <c r="BKY38" s="234"/>
      <c r="BKZ38" s="42"/>
      <c r="BLA38" s="43"/>
      <c r="BLB38" s="44"/>
      <c r="BLC38" s="41"/>
      <c r="BLD38" s="232"/>
      <c r="BLE38" s="233"/>
      <c r="BLF38" s="234"/>
      <c r="BLG38" s="42"/>
      <c r="BLH38" s="43"/>
      <c r="BLI38" s="44"/>
      <c r="BLJ38" s="41"/>
      <c r="BLK38" s="232"/>
      <c r="BLL38" s="233"/>
      <c r="BLM38" s="234"/>
      <c r="BLN38" s="42"/>
      <c r="BLO38" s="43"/>
      <c r="BLP38" s="44"/>
      <c r="BLQ38" s="41"/>
      <c r="BLR38" s="232"/>
      <c r="BLS38" s="233"/>
      <c r="BLT38" s="234"/>
      <c r="BLU38" s="42"/>
      <c r="BLV38" s="43"/>
      <c r="BLW38" s="44"/>
      <c r="BLX38" s="41"/>
      <c r="BLY38" s="232"/>
      <c r="BLZ38" s="233"/>
      <c r="BMA38" s="234"/>
      <c r="BMB38" s="42"/>
      <c r="BMC38" s="43"/>
      <c r="BMD38" s="44"/>
      <c r="BME38" s="41"/>
      <c r="BMF38" s="232"/>
      <c r="BMG38" s="233"/>
      <c r="BMH38" s="234"/>
      <c r="BMI38" s="42"/>
      <c r="BMJ38" s="43"/>
      <c r="BMK38" s="44"/>
      <c r="BML38" s="41"/>
      <c r="BMM38" s="232"/>
      <c r="BMN38" s="233"/>
      <c r="BMO38" s="234"/>
      <c r="BMP38" s="42"/>
      <c r="BMQ38" s="43"/>
      <c r="BMR38" s="44"/>
      <c r="BMS38" s="41"/>
      <c r="BMT38" s="232"/>
      <c r="BMU38" s="233"/>
      <c r="BMV38" s="234"/>
      <c r="BMW38" s="42"/>
      <c r="BMX38" s="43"/>
      <c r="BMY38" s="44"/>
      <c r="BMZ38" s="41"/>
      <c r="BNA38" s="232"/>
      <c r="BNB38" s="233"/>
      <c r="BNC38" s="234"/>
      <c r="BND38" s="42"/>
      <c r="BNE38" s="43"/>
      <c r="BNF38" s="44"/>
      <c r="BNG38" s="41"/>
      <c r="BNH38" s="232"/>
      <c r="BNI38" s="233"/>
      <c r="BNJ38" s="234"/>
      <c r="BNK38" s="42"/>
      <c r="BNL38" s="43"/>
      <c r="BNM38" s="44"/>
      <c r="BNN38" s="41"/>
      <c r="BNO38" s="232"/>
      <c r="BNP38" s="233"/>
      <c r="BNQ38" s="234"/>
      <c r="BNR38" s="42"/>
      <c r="BNS38" s="43"/>
      <c r="BNT38" s="44"/>
      <c r="BNU38" s="41"/>
      <c r="BNV38" s="232"/>
      <c r="BNW38" s="233"/>
      <c r="BNX38" s="234"/>
      <c r="BNY38" s="42"/>
      <c r="BNZ38" s="43"/>
      <c r="BOA38" s="44"/>
      <c r="BOB38" s="41"/>
      <c r="BOC38" s="232"/>
      <c r="BOD38" s="233"/>
      <c r="BOE38" s="234"/>
      <c r="BOF38" s="42"/>
      <c r="BOG38" s="43"/>
      <c r="BOH38" s="44"/>
      <c r="BOI38" s="41"/>
      <c r="BOJ38" s="232"/>
      <c r="BOK38" s="233"/>
      <c r="BOL38" s="234"/>
      <c r="BOM38" s="42"/>
      <c r="BON38" s="43"/>
      <c r="BOO38" s="44"/>
      <c r="BOP38" s="41"/>
      <c r="BOQ38" s="232"/>
      <c r="BOR38" s="233"/>
      <c r="BOS38" s="234"/>
      <c r="BOT38" s="42"/>
      <c r="BOU38" s="43"/>
      <c r="BOV38" s="44"/>
      <c r="BOW38" s="41"/>
      <c r="BOX38" s="232"/>
      <c r="BOY38" s="233"/>
      <c r="BOZ38" s="234"/>
      <c r="BPA38" s="42"/>
      <c r="BPB38" s="43"/>
      <c r="BPC38" s="44"/>
      <c r="BPD38" s="41"/>
      <c r="BPE38" s="232"/>
      <c r="BPF38" s="233"/>
      <c r="BPG38" s="234"/>
      <c r="BPH38" s="42"/>
      <c r="BPI38" s="43"/>
      <c r="BPJ38" s="44"/>
      <c r="BPK38" s="41"/>
      <c r="BPL38" s="232"/>
      <c r="BPM38" s="233"/>
      <c r="BPN38" s="234"/>
      <c r="BPO38" s="42"/>
      <c r="BPP38" s="43"/>
      <c r="BPQ38" s="44"/>
      <c r="BPR38" s="41"/>
      <c r="BPS38" s="232"/>
      <c r="BPT38" s="233"/>
      <c r="BPU38" s="234"/>
      <c r="BPV38" s="42"/>
      <c r="BPW38" s="43"/>
      <c r="BPX38" s="44"/>
      <c r="BPY38" s="41"/>
      <c r="BPZ38" s="232"/>
      <c r="BQA38" s="233"/>
      <c r="BQB38" s="234"/>
      <c r="BQC38" s="42"/>
      <c r="BQD38" s="43"/>
      <c r="BQE38" s="44"/>
      <c r="BQF38" s="41"/>
      <c r="BQG38" s="232"/>
      <c r="BQH38" s="233"/>
      <c r="BQI38" s="234"/>
      <c r="BQJ38" s="42"/>
      <c r="BQK38" s="43"/>
      <c r="BQL38" s="44"/>
      <c r="BQM38" s="41"/>
      <c r="BQN38" s="232"/>
      <c r="BQO38" s="233"/>
      <c r="BQP38" s="234"/>
      <c r="BQQ38" s="42"/>
      <c r="BQR38" s="43"/>
      <c r="BQS38" s="44"/>
      <c r="BQT38" s="41"/>
      <c r="BQU38" s="232"/>
      <c r="BQV38" s="233"/>
      <c r="BQW38" s="234"/>
      <c r="BQX38" s="42"/>
      <c r="BQY38" s="43"/>
      <c r="BQZ38" s="44"/>
      <c r="BRA38" s="41"/>
      <c r="BRB38" s="232"/>
      <c r="BRC38" s="233"/>
      <c r="BRD38" s="234"/>
      <c r="BRE38" s="42"/>
      <c r="BRF38" s="43"/>
      <c r="BRG38" s="44"/>
      <c r="BRH38" s="41"/>
      <c r="BRI38" s="232"/>
      <c r="BRJ38" s="233"/>
      <c r="BRK38" s="234"/>
      <c r="BRL38" s="42"/>
      <c r="BRM38" s="43"/>
      <c r="BRN38" s="44"/>
      <c r="BRO38" s="41"/>
      <c r="BRP38" s="232"/>
      <c r="BRQ38" s="233"/>
      <c r="BRR38" s="234"/>
      <c r="BRS38" s="42"/>
      <c r="BRT38" s="43"/>
      <c r="BRU38" s="44"/>
      <c r="BRV38" s="41"/>
      <c r="BRW38" s="232"/>
      <c r="BRX38" s="233"/>
      <c r="BRY38" s="234"/>
      <c r="BRZ38" s="42"/>
      <c r="BSA38" s="43"/>
      <c r="BSB38" s="44"/>
      <c r="BSC38" s="41"/>
      <c r="BSD38" s="232"/>
      <c r="BSE38" s="233"/>
      <c r="BSF38" s="234"/>
      <c r="BSG38" s="42"/>
      <c r="BSH38" s="43"/>
      <c r="BSI38" s="44"/>
      <c r="BSJ38" s="41"/>
      <c r="BSK38" s="232"/>
      <c r="BSL38" s="233"/>
      <c r="BSM38" s="234"/>
      <c r="BSN38" s="42"/>
      <c r="BSO38" s="43"/>
      <c r="BSP38" s="44"/>
      <c r="BSQ38" s="41"/>
      <c r="BSR38" s="232"/>
      <c r="BSS38" s="233"/>
      <c r="BST38" s="234"/>
      <c r="BSU38" s="42"/>
      <c r="BSV38" s="43"/>
      <c r="BSW38" s="44"/>
      <c r="BSX38" s="41"/>
      <c r="BSY38" s="232"/>
      <c r="BSZ38" s="233"/>
      <c r="BTA38" s="234"/>
      <c r="BTB38" s="42"/>
      <c r="BTC38" s="43"/>
      <c r="BTD38" s="44"/>
      <c r="BTE38" s="41"/>
      <c r="BTF38" s="232"/>
      <c r="BTG38" s="233"/>
      <c r="BTH38" s="234"/>
      <c r="BTI38" s="42"/>
      <c r="BTJ38" s="43"/>
      <c r="BTK38" s="44"/>
      <c r="BTL38" s="41"/>
      <c r="BTM38" s="232"/>
      <c r="BTN38" s="233"/>
      <c r="BTO38" s="234"/>
      <c r="BTP38" s="42"/>
      <c r="BTQ38" s="43"/>
      <c r="BTR38" s="44"/>
      <c r="BTS38" s="41"/>
      <c r="BTT38" s="232"/>
      <c r="BTU38" s="233"/>
      <c r="BTV38" s="234"/>
      <c r="BTW38" s="42"/>
      <c r="BTX38" s="43"/>
      <c r="BTY38" s="44"/>
      <c r="BTZ38" s="41"/>
      <c r="BUA38" s="232"/>
      <c r="BUB38" s="233"/>
      <c r="BUC38" s="234"/>
      <c r="BUD38" s="42"/>
      <c r="BUE38" s="43"/>
      <c r="BUF38" s="44"/>
      <c r="BUG38" s="41"/>
      <c r="BUH38" s="232"/>
      <c r="BUI38" s="233"/>
      <c r="BUJ38" s="234"/>
      <c r="BUK38" s="42"/>
      <c r="BUL38" s="43"/>
      <c r="BUM38" s="44"/>
      <c r="BUN38" s="41"/>
      <c r="BUO38" s="232"/>
      <c r="BUP38" s="233"/>
      <c r="BUQ38" s="234"/>
      <c r="BUR38" s="42"/>
      <c r="BUS38" s="43"/>
      <c r="BUT38" s="44"/>
      <c r="BUU38" s="41"/>
      <c r="BUV38" s="232"/>
      <c r="BUW38" s="233"/>
      <c r="BUX38" s="234"/>
      <c r="BUY38" s="42"/>
      <c r="BUZ38" s="43"/>
      <c r="BVA38" s="44"/>
      <c r="BVB38" s="41"/>
      <c r="BVC38" s="232"/>
      <c r="BVD38" s="233"/>
      <c r="BVE38" s="234"/>
      <c r="BVF38" s="42"/>
      <c r="BVG38" s="43"/>
      <c r="BVH38" s="44"/>
      <c r="BVI38" s="41"/>
      <c r="BVJ38" s="232"/>
      <c r="BVK38" s="233"/>
      <c r="BVL38" s="234"/>
      <c r="BVM38" s="42"/>
      <c r="BVN38" s="43"/>
      <c r="BVO38" s="44"/>
      <c r="BVP38" s="41"/>
      <c r="BVQ38" s="232"/>
      <c r="BVR38" s="233"/>
      <c r="BVS38" s="234"/>
      <c r="BVT38" s="42"/>
      <c r="BVU38" s="43"/>
      <c r="BVV38" s="44"/>
      <c r="BVW38" s="41"/>
      <c r="BVX38" s="232"/>
      <c r="BVY38" s="233"/>
      <c r="BVZ38" s="234"/>
      <c r="BWA38" s="42"/>
      <c r="BWB38" s="43"/>
      <c r="BWC38" s="44"/>
      <c r="BWD38" s="41"/>
      <c r="BWE38" s="232"/>
      <c r="BWF38" s="233"/>
      <c r="BWG38" s="234"/>
      <c r="BWH38" s="42"/>
      <c r="BWI38" s="43"/>
      <c r="BWJ38" s="44"/>
      <c r="BWK38" s="41"/>
      <c r="BWL38" s="232"/>
      <c r="BWM38" s="233"/>
      <c r="BWN38" s="234"/>
      <c r="BWO38" s="42"/>
      <c r="BWP38" s="43"/>
      <c r="BWQ38" s="44"/>
      <c r="BWR38" s="41"/>
      <c r="BWS38" s="232"/>
      <c r="BWT38" s="233"/>
      <c r="BWU38" s="234"/>
      <c r="BWV38" s="42"/>
      <c r="BWW38" s="43"/>
      <c r="BWX38" s="44"/>
      <c r="BWY38" s="41"/>
      <c r="BWZ38" s="232"/>
      <c r="BXA38" s="233"/>
      <c r="BXB38" s="234"/>
      <c r="BXC38" s="42"/>
      <c r="BXD38" s="43"/>
      <c r="BXE38" s="44"/>
      <c r="BXF38" s="41"/>
      <c r="BXG38" s="232"/>
      <c r="BXH38" s="233"/>
      <c r="BXI38" s="234"/>
      <c r="BXJ38" s="42"/>
      <c r="BXK38" s="43"/>
      <c r="BXL38" s="44"/>
      <c r="BXM38" s="41"/>
      <c r="BXN38" s="232"/>
      <c r="BXO38" s="233"/>
      <c r="BXP38" s="234"/>
      <c r="BXQ38" s="42"/>
      <c r="BXR38" s="43"/>
      <c r="BXS38" s="44"/>
      <c r="BXT38" s="41"/>
      <c r="BXU38" s="232"/>
      <c r="BXV38" s="233"/>
      <c r="BXW38" s="234"/>
      <c r="BXX38" s="42"/>
      <c r="BXY38" s="43"/>
      <c r="BXZ38" s="44"/>
      <c r="BYA38" s="41"/>
      <c r="BYB38" s="232"/>
      <c r="BYC38" s="233"/>
      <c r="BYD38" s="234"/>
      <c r="BYE38" s="42"/>
      <c r="BYF38" s="43"/>
      <c r="BYG38" s="44"/>
      <c r="BYH38" s="41"/>
      <c r="BYI38" s="232"/>
      <c r="BYJ38" s="233"/>
      <c r="BYK38" s="234"/>
      <c r="BYL38" s="42"/>
      <c r="BYM38" s="43"/>
      <c r="BYN38" s="44"/>
      <c r="BYO38" s="41"/>
      <c r="BYP38" s="232"/>
      <c r="BYQ38" s="233"/>
      <c r="BYR38" s="234"/>
      <c r="BYS38" s="42"/>
      <c r="BYT38" s="43"/>
      <c r="BYU38" s="44"/>
      <c r="BYV38" s="41"/>
      <c r="BYW38" s="232"/>
      <c r="BYX38" s="233"/>
      <c r="BYY38" s="234"/>
      <c r="BYZ38" s="42"/>
      <c r="BZA38" s="43"/>
      <c r="BZB38" s="44"/>
      <c r="BZC38" s="41"/>
      <c r="BZD38" s="232"/>
      <c r="BZE38" s="233"/>
      <c r="BZF38" s="234"/>
      <c r="BZG38" s="42"/>
      <c r="BZH38" s="43"/>
      <c r="BZI38" s="44"/>
      <c r="BZJ38" s="41"/>
      <c r="BZK38" s="232"/>
      <c r="BZL38" s="233"/>
      <c r="BZM38" s="234"/>
      <c r="BZN38" s="42"/>
      <c r="BZO38" s="43"/>
      <c r="BZP38" s="44"/>
      <c r="BZQ38" s="41"/>
      <c r="BZR38" s="232"/>
      <c r="BZS38" s="233"/>
      <c r="BZT38" s="234"/>
      <c r="BZU38" s="42"/>
      <c r="BZV38" s="43"/>
      <c r="BZW38" s="44"/>
      <c r="BZX38" s="41"/>
      <c r="BZY38" s="232"/>
      <c r="BZZ38" s="233"/>
      <c r="CAA38" s="234"/>
      <c r="CAB38" s="42"/>
      <c r="CAC38" s="43"/>
      <c r="CAD38" s="44"/>
      <c r="CAE38" s="41"/>
      <c r="CAF38" s="232"/>
      <c r="CAG38" s="233"/>
      <c r="CAH38" s="234"/>
      <c r="CAI38" s="42"/>
      <c r="CAJ38" s="43"/>
      <c r="CAK38" s="44"/>
      <c r="CAL38" s="41"/>
      <c r="CAM38" s="232"/>
      <c r="CAN38" s="233"/>
      <c r="CAO38" s="234"/>
      <c r="CAP38" s="42"/>
      <c r="CAQ38" s="43"/>
      <c r="CAR38" s="44"/>
      <c r="CAS38" s="41"/>
      <c r="CAT38" s="232"/>
      <c r="CAU38" s="233"/>
      <c r="CAV38" s="234"/>
      <c r="CAW38" s="42"/>
      <c r="CAX38" s="43"/>
      <c r="CAY38" s="44"/>
      <c r="CAZ38" s="41"/>
      <c r="CBA38" s="232"/>
      <c r="CBB38" s="233"/>
      <c r="CBC38" s="234"/>
      <c r="CBD38" s="42"/>
      <c r="CBE38" s="43"/>
      <c r="CBF38" s="44"/>
      <c r="CBG38" s="41"/>
      <c r="CBH38" s="232"/>
      <c r="CBI38" s="233"/>
      <c r="CBJ38" s="234"/>
      <c r="CBK38" s="42"/>
      <c r="CBL38" s="43"/>
      <c r="CBM38" s="44"/>
      <c r="CBN38" s="41"/>
      <c r="CBO38" s="232"/>
      <c r="CBP38" s="233"/>
      <c r="CBQ38" s="234"/>
      <c r="CBR38" s="42"/>
      <c r="CBS38" s="43"/>
      <c r="CBT38" s="44"/>
      <c r="CBU38" s="41"/>
      <c r="CBV38" s="232"/>
      <c r="CBW38" s="233"/>
      <c r="CBX38" s="234"/>
      <c r="CBY38" s="42"/>
      <c r="CBZ38" s="43"/>
      <c r="CCA38" s="44"/>
      <c r="CCB38" s="41"/>
      <c r="CCC38" s="232"/>
      <c r="CCD38" s="233"/>
      <c r="CCE38" s="234"/>
      <c r="CCF38" s="42"/>
      <c r="CCG38" s="43"/>
      <c r="CCH38" s="44"/>
      <c r="CCI38" s="41"/>
      <c r="CCJ38" s="232"/>
      <c r="CCK38" s="233"/>
      <c r="CCL38" s="234"/>
      <c r="CCM38" s="42"/>
      <c r="CCN38" s="43"/>
      <c r="CCO38" s="44"/>
      <c r="CCP38" s="41"/>
      <c r="CCQ38" s="232"/>
      <c r="CCR38" s="233"/>
      <c r="CCS38" s="234"/>
      <c r="CCT38" s="42"/>
      <c r="CCU38" s="43"/>
      <c r="CCV38" s="44"/>
      <c r="CCW38" s="41"/>
      <c r="CCX38" s="232"/>
      <c r="CCY38" s="233"/>
      <c r="CCZ38" s="234"/>
      <c r="CDA38" s="42"/>
      <c r="CDB38" s="43"/>
      <c r="CDC38" s="44"/>
      <c r="CDD38" s="41"/>
      <c r="CDE38" s="232"/>
      <c r="CDF38" s="233"/>
      <c r="CDG38" s="234"/>
      <c r="CDH38" s="42"/>
      <c r="CDI38" s="43"/>
      <c r="CDJ38" s="44"/>
      <c r="CDK38" s="41"/>
      <c r="CDL38" s="232"/>
      <c r="CDM38" s="233"/>
      <c r="CDN38" s="234"/>
      <c r="CDO38" s="42"/>
      <c r="CDP38" s="43"/>
      <c r="CDQ38" s="44"/>
      <c r="CDR38" s="41"/>
      <c r="CDS38" s="232"/>
      <c r="CDT38" s="233"/>
      <c r="CDU38" s="234"/>
      <c r="CDV38" s="42"/>
      <c r="CDW38" s="43"/>
      <c r="CDX38" s="44"/>
      <c r="CDY38" s="41"/>
      <c r="CDZ38" s="232"/>
      <c r="CEA38" s="233"/>
      <c r="CEB38" s="234"/>
      <c r="CEC38" s="42"/>
      <c r="CED38" s="43"/>
      <c r="CEE38" s="44"/>
      <c r="CEF38" s="41"/>
      <c r="CEG38" s="232"/>
      <c r="CEH38" s="233"/>
      <c r="CEI38" s="234"/>
      <c r="CEJ38" s="42"/>
      <c r="CEK38" s="43"/>
      <c r="CEL38" s="44"/>
      <c r="CEM38" s="41"/>
      <c r="CEN38" s="232"/>
      <c r="CEO38" s="233"/>
      <c r="CEP38" s="234"/>
      <c r="CEQ38" s="42"/>
      <c r="CER38" s="43"/>
      <c r="CES38" s="44"/>
      <c r="CET38" s="41"/>
      <c r="CEU38" s="232"/>
      <c r="CEV38" s="233"/>
      <c r="CEW38" s="234"/>
      <c r="CEX38" s="42"/>
      <c r="CEY38" s="43"/>
      <c r="CEZ38" s="44"/>
      <c r="CFA38" s="41"/>
      <c r="CFB38" s="232"/>
      <c r="CFC38" s="233"/>
      <c r="CFD38" s="234"/>
      <c r="CFE38" s="42"/>
      <c r="CFF38" s="43"/>
      <c r="CFG38" s="44"/>
      <c r="CFH38" s="41"/>
      <c r="CFI38" s="232"/>
      <c r="CFJ38" s="233"/>
      <c r="CFK38" s="234"/>
      <c r="CFL38" s="42"/>
      <c r="CFM38" s="43"/>
      <c r="CFN38" s="44"/>
      <c r="CFO38" s="41"/>
      <c r="CFP38" s="232"/>
      <c r="CFQ38" s="233"/>
      <c r="CFR38" s="234"/>
      <c r="CFS38" s="42"/>
      <c r="CFT38" s="43"/>
      <c r="CFU38" s="44"/>
      <c r="CFV38" s="41"/>
      <c r="CFW38" s="232"/>
      <c r="CFX38" s="233"/>
      <c r="CFY38" s="234"/>
      <c r="CFZ38" s="42"/>
      <c r="CGA38" s="43"/>
      <c r="CGB38" s="44"/>
      <c r="CGC38" s="41"/>
      <c r="CGD38" s="232"/>
      <c r="CGE38" s="233"/>
      <c r="CGF38" s="234"/>
      <c r="CGG38" s="42"/>
      <c r="CGH38" s="43"/>
      <c r="CGI38" s="44"/>
      <c r="CGJ38" s="41"/>
      <c r="CGK38" s="232"/>
      <c r="CGL38" s="233"/>
      <c r="CGM38" s="234"/>
      <c r="CGN38" s="42"/>
      <c r="CGO38" s="43"/>
      <c r="CGP38" s="44"/>
      <c r="CGQ38" s="41"/>
      <c r="CGR38" s="232"/>
      <c r="CGS38" s="233"/>
      <c r="CGT38" s="234"/>
      <c r="CGU38" s="42"/>
      <c r="CGV38" s="43"/>
      <c r="CGW38" s="44"/>
      <c r="CGX38" s="41"/>
      <c r="CGY38" s="232"/>
      <c r="CGZ38" s="233"/>
      <c r="CHA38" s="234"/>
      <c r="CHB38" s="42"/>
      <c r="CHC38" s="43"/>
      <c r="CHD38" s="44"/>
      <c r="CHE38" s="41"/>
      <c r="CHF38" s="232"/>
      <c r="CHG38" s="233"/>
      <c r="CHH38" s="234"/>
      <c r="CHI38" s="42"/>
      <c r="CHJ38" s="43"/>
      <c r="CHK38" s="44"/>
      <c r="CHL38" s="41"/>
      <c r="CHM38" s="232"/>
      <c r="CHN38" s="233"/>
      <c r="CHO38" s="234"/>
      <c r="CHP38" s="42"/>
      <c r="CHQ38" s="43"/>
      <c r="CHR38" s="44"/>
      <c r="CHS38" s="41"/>
      <c r="CHT38" s="232"/>
      <c r="CHU38" s="233"/>
      <c r="CHV38" s="234"/>
      <c r="CHW38" s="42"/>
      <c r="CHX38" s="43"/>
      <c r="CHY38" s="44"/>
      <c r="CHZ38" s="41"/>
      <c r="CIA38" s="232"/>
      <c r="CIB38" s="233"/>
      <c r="CIC38" s="234"/>
      <c r="CID38" s="42"/>
      <c r="CIE38" s="43"/>
      <c r="CIF38" s="44"/>
      <c r="CIG38" s="41"/>
      <c r="CIH38" s="232"/>
      <c r="CII38" s="233"/>
      <c r="CIJ38" s="234"/>
      <c r="CIK38" s="42"/>
      <c r="CIL38" s="43"/>
      <c r="CIM38" s="44"/>
      <c r="CIN38" s="41"/>
      <c r="CIO38" s="232"/>
      <c r="CIP38" s="233"/>
      <c r="CIQ38" s="234"/>
      <c r="CIR38" s="42"/>
      <c r="CIS38" s="43"/>
      <c r="CIT38" s="44"/>
      <c r="CIU38" s="41"/>
      <c r="CIV38" s="232"/>
      <c r="CIW38" s="233"/>
      <c r="CIX38" s="234"/>
      <c r="CIY38" s="42"/>
      <c r="CIZ38" s="43"/>
      <c r="CJA38" s="44"/>
      <c r="CJB38" s="41"/>
      <c r="CJC38" s="232"/>
      <c r="CJD38" s="233"/>
      <c r="CJE38" s="234"/>
      <c r="CJF38" s="42"/>
      <c r="CJG38" s="43"/>
      <c r="CJH38" s="44"/>
      <c r="CJI38" s="41"/>
      <c r="CJJ38" s="232"/>
      <c r="CJK38" s="233"/>
      <c r="CJL38" s="234"/>
      <c r="CJM38" s="42"/>
      <c r="CJN38" s="43"/>
      <c r="CJO38" s="44"/>
      <c r="CJP38" s="41"/>
      <c r="CJQ38" s="232"/>
      <c r="CJR38" s="233"/>
      <c r="CJS38" s="234"/>
      <c r="CJT38" s="42"/>
      <c r="CJU38" s="43"/>
      <c r="CJV38" s="44"/>
      <c r="CJW38" s="41"/>
      <c r="CJX38" s="232"/>
      <c r="CJY38" s="233"/>
      <c r="CJZ38" s="234"/>
      <c r="CKA38" s="42"/>
      <c r="CKB38" s="43"/>
      <c r="CKC38" s="44"/>
      <c r="CKD38" s="41"/>
      <c r="CKE38" s="232"/>
      <c r="CKF38" s="233"/>
      <c r="CKG38" s="234"/>
      <c r="CKH38" s="42"/>
      <c r="CKI38" s="43"/>
      <c r="CKJ38" s="44"/>
      <c r="CKK38" s="41"/>
      <c r="CKL38" s="232"/>
      <c r="CKM38" s="233"/>
      <c r="CKN38" s="234"/>
      <c r="CKO38" s="42"/>
      <c r="CKP38" s="43"/>
      <c r="CKQ38" s="44"/>
      <c r="CKR38" s="41"/>
      <c r="CKS38" s="232"/>
      <c r="CKT38" s="233"/>
      <c r="CKU38" s="234"/>
      <c r="CKV38" s="42"/>
      <c r="CKW38" s="43"/>
      <c r="CKX38" s="44"/>
      <c r="CKY38" s="41"/>
      <c r="CKZ38" s="232"/>
      <c r="CLA38" s="233"/>
      <c r="CLB38" s="234"/>
      <c r="CLC38" s="42"/>
      <c r="CLD38" s="43"/>
      <c r="CLE38" s="44"/>
      <c r="CLF38" s="41"/>
      <c r="CLG38" s="232"/>
      <c r="CLH38" s="233"/>
      <c r="CLI38" s="234"/>
      <c r="CLJ38" s="42"/>
      <c r="CLK38" s="43"/>
      <c r="CLL38" s="44"/>
      <c r="CLM38" s="41"/>
      <c r="CLN38" s="232"/>
      <c r="CLO38" s="233"/>
      <c r="CLP38" s="234"/>
      <c r="CLQ38" s="42"/>
      <c r="CLR38" s="43"/>
      <c r="CLS38" s="44"/>
      <c r="CLT38" s="41"/>
      <c r="CLU38" s="232"/>
      <c r="CLV38" s="233"/>
      <c r="CLW38" s="234"/>
      <c r="CLX38" s="42"/>
      <c r="CLY38" s="43"/>
      <c r="CLZ38" s="44"/>
      <c r="CMA38" s="41"/>
      <c r="CMB38" s="232"/>
      <c r="CMC38" s="233"/>
      <c r="CMD38" s="234"/>
      <c r="CME38" s="42"/>
      <c r="CMF38" s="43"/>
      <c r="CMG38" s="44"/>
      <c r="CMH38" s="41"/>
      <c r="CMI38" s="232"/>
      <c r="CMJ38" s="233"/>
      <c r="CMK38" s="234"/>
      <c r="CML38" s="42"/>
      <c r="CMM38" s="43"/>
      <c r="CMN38" s="44"/>
      <c r="CMO38" s="41"/>
      <c r="CMP38" s="232"/>
      <c r="CMQ38" s="233"/>
      <c r="CMR38" s="234"/>
      <c r="CMS38" s="42"/>
      <c r="CMT38" s="43"/>
      <c r="CMU38" s="44"/>
      <c r="CMV38" s="41"/>
      <c r="CMW38" s="232"/>
      <c r="CMX38" s="233"/>
      <c r="CMY38" s="234"/>
      <c r="CMZ38" s="42"/>
      <c r="CNA38" s="43"/>
      <c r="CNB38" s="44"/>
      <c r="CNC38" s="41"/>
      <c r="CND38" s="232"/>
      <c r="CNE38" s="233"/>
      <c r="CNF38" s="234"/>
      <c r="CNG38" s="42"/>
      <c r="CNH38" s="43"/>
      <c r="CNI38" s="44"/>
      <c r="CNJ38" s="41"/>
      <c r="CNK38" s="232"/>
      <c r="CNL38" s="233"/>
      <c r="CNM38" s="234"/>
      <c r="CNN38" s="42"/>
      <c r="CNO38" s="43"/>
      <c r="CNP38" s="44"/>
      <c r="CNQ38" s="41"/>
      <c r="CNR38" s="232"/>
      <c r="CNS38" s="233"/>
      <c r="CNT38" s="234"/>
      <c r="CNU38" s="42"/>
      <c r="CNV38" s="43"/>
      <c r="CNW38" s="44"/>
      <c r="CNX38" s="41"/>
      <c r="CNY38" s="232"/>
      <c r="CNZ38" s="233"/>
      <c r="COA38" s="234"/>
      <c r="COB38" s="42"/>
      <c r="COC38" s="43"/>
      <c r="COD38" s="44"/>
      <c r="COE38" s="41"/>
      <c r="COF38" s="232"/>
      <c r="COG38" s="233"/>
      <c r="COH38" s="234"/>
      <c r="COI38" s="42"/>
      <c r="COJ38" s="43"/>
      <c r="COK38" s="44"/>
      <c r="COL38" s="41"/>
      <c r="COM38" s="232"/>
      <c r="CON38" s="233"/>
      <c r="COO38" s="234"/>
      <c r="COP38" s="42"/>
      <c r="COQ38" s="43"/>
      <c r="COR38" s="44"/>
      <c r="COS38" s="41"/>
      <c r="COT38" s="232"/>
      <c r="COU38" s="233"/>
      <c r="COV38" s="234"/>
      <c r="COW38" s="42"/>
      <c r="COX38" s="43"/>
      <c r="COY38" s="44"/>
      <c r="COZ38" s="41"/>
      <c r="CPA38" s="232"/>
      <c r="CPB38" s="233"/>
      <c r="CPC38" s="234"/>
      <c r="CPD38" s="42"/>
      <c r="CPE38" s="43"/>
      <c r="CPF38" s="44"/>
      <c r="CPG38" s="41"/>
      <c r="CPH38" s="232"/>
      <c r="CPI38" s="233"/>
      <c r="CPJ38" s="234"/>
      <c r="CPK38" s="42"/>
      <c r="CPL38" s="43"/>
      <c r="CPM38" s="44"/>
      <c r="CPN38" s="41"/>
      <c r="CPO38" s="232"/>
      <c r="CPP38" s="233"/>
      <c r="CPQ38" s="234"/>
      <c r="CPR38" s="42"/>
      <c r="CPS38" s="43"/>
      <c r="CPT38" s="44"/>
      <c r="CPU38" s="41"/>
      <c r="CPV38" s="232"/>
      <c r="CPW38" s="233"/>
      <c r="CPX38" s="234"/>
      <c r="CPY38" s="42"/>
      <c r="CPZ38" s="43"/>
      <c r="CQA38" s="44"/>
      <c r="CQB38" s="41"/>
      <c r="CQC38" s="232"/>
      <c r="CQD38" s="233"/>
      <c r="CQE38" s="234"/>
      <c r="CQF38" s="42"/>
      <c r="CQG38" s="43"/>
      <c r="CQH38" s="44"/>
      <c r="CQI38" s="41"/>
      <c r="CQJ38" s="232"/>
      <c r="CQK38" s="233"/>
      <c r="CQL38" s="234"/>
      <c r="CQM38" s="42"/>
      <c r="CQN38" s="43"/>
      <c r="CQO38" s="44"/>
      <c r="CQP38" s="41"/>
      <c r="CQQ38" s="232"/>
      <c r="CQR38" s="233"/>
      <c r="CQS38" s="234"/>
      <c r="CQT38" s="42"/>
      <c r="CQU38" s="43"/>
      <c r="CQV38" s="44"/>
      <c r="CQW38" s="41"/>
      <c r="CQX38" s="232"/>
      <c r="CQY38" s="233"/>
      <c r="CQZ38" s="234"/>
      <c r="CRA38" s="42"/>
      <c r="CRB38" s="43"/>
      <c r="CRC38" s="44"/>
      <c r="CRD38" s="41"/>
      <c r="CRE38" s="232"/>
      <c r="CRF38" s="233"/>
      <c r="CRG38" s="234"/>
      <c r="CRH38" s="42"/>
      <c r="CRI38" s="43"/>
      <c r="CRJ38" s="44"/>
      <c r="CRK38" s="41"/>
      <c r="CRL38" s="232"/>
      <c r="CRM38" s="233"/>
      <c r="CRN38" s="234"/>
      <c r="CRO38" s="42"/>
      <c r="CRP38" s="43"/>
      <c r="CRQ38" s="44"/>
      <c r="CRR38" s="41"/>
      <c r="CRS38" s="232"/>
      <c r="CRT38" s="233"/>
      <c r="CRU38" s="234"/>
      <c r="CRV38" s="42"/>
      <c r="CRW38" s="43"/>
      <c r="CRX38" s="44"/>
      <c r="CRY38" s="41"/>
      <c r="CRZ38" s="232"/>
      <c r="CSA38" s="233"/>
      <c r="CSB38" s="234"/>
      <c r="CSC38" s="42"/>
      <c r="CSD38" s="43"/>
      <c r="CSE38" s="44"/>
      <c r="CSF38" s="41"/>
      <c r="CSG38" s="232"/>
      <c r="CSH38" s="233"/>
      <c r="CSI38" s="234"/>
      <c r="CSJ38" s="42"/>
      <c r="CSK38" s="43"/>
      <c r="CSL38" s="44"/>
      <c r="CSM38" s="41"/>
      <c r="CSN38" s="232"/>
      <c r="CSO38" s="233"/>
      <c r="CSP38" s="234"/>
      <c r="CSQ38" s="42"/>
      <c r="CSR38" s="43"/>
      <c r="CSS38" s="44"/>
      <c r="CST38" s="41"/>
      <c r="CSU38" s="232"/>
      <c r="CSV38" s="233"/>
      <c r="CSW38" s="234"/>
      <c r="CSX38" s="42"/>
      <c r="CSY38" s="43"/>
      <c r="CSZ38" s="44"/>
      <c r="CTA38" s="41"/>
      <c r="CTB38" s="232"/>
      <c r="CTC38" s="233"/>
      <c r="CTD38" s="234"/>
      <c r="CTE38" s="42"/>
      <c r="CTF38" s="43"/>
      <c r="CTG38" s="44"/>
      <c r="CTH38" s="41"/>
      <c r="CTI38" s="232"/>
      <c r="CTJ38" s="233"/>
      <c r="CTK38" s="234"/>
      <c r="CTL38" s="42"/>
      <c r="CTM38" s="43"/>
      <c r="CTN38" s="44"/>
      <c r="CTO38" s="41"/>
      <c r="CTP38" s="232"/>
      <c r="CTQ38" s="233"/>
      <c r="CTR38" s="234"/>
      <c r="CTS38" s="42"/>
      <c r="CTT38" s="43"/>
      <c r="CTU38" s="44"/>
      <c r="CTV38" s="41"/>
      <c r="CTW38" s="232"/>
      <c r="CTX38" s="233"/>
      <c r="CTY38" s="234"/>
      <c r="CTZ38" s="42"/>
      <c r="CUA38" s="43"/>
      <c r="CUB38" s="44"/>
      <c r="CUC38" s="41"/>
      <c r="CUD38" s="232"/>
      <c r="CUE38" s="233"/>
      <c r="CUF38" s="234"/>
      <c r="CUG38" s="42"/>
      <c r="CUH38" s="43"/>
      <c r="CUI38" s="44"/>
      <c r="CUJ38" s="41"/>
      <c r="CUK38" s="232"/>
      <c r="CUL38" s="233"/>
      <c r="CUM38" s="234"/>
      <c r="CUN38" s="42"/>
      <c r="CUO38" s="43"/>
      <c r="CUP38" s="44"/>
      <c r="CUQ38" s="41"/>
      <c r="CUR38" s="232"/>
      <c r="CUS38" s="233"/>
      <c r="CUT38" s="234"/>
      <c r="CUU38" s="42"/>
      <c r="CUV38" s="43"/>
      <c r="CUW38" s="44"/>
      <c r="CUX38" s="41"/>
      <c r="CUY38" s="232"/>
      <c r="CUZ38" s="233"/>
      <c r="CVA38" s="234"/>
      <c r="CVB38" s="42"/>
      <c r="CVC38" s="43"/>
      <c r="CVD38" s="44"/>
      <c r="CVE38" s="41"/>
      <c r="CVF38" s="232"/>
      <c r="CVG38" s="233"/>
      <c r="CVH38" s="234"/>
      <c r="CVI38" s="42"/>
      <c r="CVJ38" s="43"/>
      <c r="CVK38" s="44"/>
      <c r="CVL38" s="41"/>
      <c r="CVM38" s="232"/>
      <c r="CVN38" s="233"/>
      <c r="CVO38" s="234"/>
      <c r="CVP38" s="42"/>
      <c r="CVQ38" s="43"/>
      <c r="CVR38" s="44"/>
      <c r="CVS38" s="41"/>
      <c r="CVT38" s="232"/>
      <c r="CVU38" s="233"/>
      <c r="CVV38" s="234"/>
      <c r="CVW38" s="42"/>
      <c r="CVX38" s="43"/>
      <c r="CVY38" s="44"/>
      <c r="CVZ38" s="41"/>
      <c r="CWA38" s="232"/>
      <c r="CWB38" s="233"/>
      <c r="CWC38" s="234"/>
      <c r="CWD38" s="42"/>
      <c r="CWE38" s="43"/>
      <c r="CWF38" s="44"/>
      <c r="CWG38" s="41"/>
      <c r="CWH38" s="232"/>
      <c r="CWI38" s="233"/>
      <c r="CWJ38" s="234"/>
      <c r="CWK38" s="42"/>
      <c r="CWL38" s="43"/>
      <c r="CWM38" s="44"/>
      <c r="CWN38" s="41"/>
      <c r="CWO38" s="232"/>
      <c r="CWP38" s="233"/>
      <c r="CWQ38" s="234"/>
      <c r="CWR38" s="42"/>
      <c r="CWS38" s="43"/>
      <c r="CWT38" s="44"/>
      <c r="CWU38" s="41"/>
      <c r="CWV38" s="232"/>
      <c r="CWW38" s="233"/>
      <c r="CWX38" s="234"/>
      <c r="CWY38" s="42"/>
      <c r="CWZ38" s="43"/>
      <c r="CXA38" s="44"/>
      <c r="CXB38" s="41"/>
      <c r="CXC38" s="232"/>
      <c r="CXD38" s="233"/>
      <c r="CXE38" s="234"/>
      <c r="CXF38" s="42"/>
      <c r="CXG38" s="43"/>
      <c r="CXH38" s="44"/>
      <c r="CXI38" s="41"/>
      <c r="CXJ38" s="232"/>
      <c r="CXK38" s="233"/>
      <c r="CXL38" s="234"/>
      <c r="CXM38" s="42"/>
      <c r="CXN38" s="43"/>
      <c r="CXO38" s="44"/>
      <c r="CXP38" s="41"/>
      <c r="CXQ38" s="232"/>
      <c r="CXR38" s="233"/>
      <c r="CXS38" s="234"/>
      <c r="CXT38" s="42"/>
      <c r="CXU38" s="43"/>
      <c r="CXV38" s="44"/>
      <c r="CXW38" s="41"/>
      <c r="CXX38" s="232"/>
      <c r="CXY38" s="233"/>
      <c r="CXZ38" s="234"/>
      <c r="CYA38" s="42"/>
      <c r="CYB38" s="43"/>
      <c r="CYC38" s="44"/>
      <c r="CYD38" s="41"/>
      <c r="CYE38" s="232"/>
      <c r="CYF38" s="233"/>
      <c r="CYG38" s="234"/>
      <c r="CYH38" s="42"/>
      <c r="CYI38" s="43"/>
      <c r="CYJ38" s="44"/>
      <c r="CYK38" s="41"/>
      <c r="CYL38" s="232"/>
      <c r="CYM38" s="233"/>
      <c r="CYN38" s="234"/>
      <c r="CYO38" s="42"/>
      <c r="CYP38" s="43"/>
      <c r="CYQ38" s="44"/>
      <c r="CYR38" s="41"/>
      <c r="CYS38" s="232"/>
      <c r="CYT38" s="233"/>
      <c r="CYU38" s="234"/>
      <c r="CYV38" s="42"/>
      <c r="CYW38" s="43"/>
      <c r="CYX38" s="44"/>
      <c r="CYY38" s="41"/>
      <c r="CYZ38" s="232"/>
      <c r="CZA38" s="233"/>
      <c r="CZB38" s="234"/>
      <c r="CZC38" s="42"/>
      <c r="CZD38" s="43"/>
      <c r="CZE38" s="44"/>
      <c r="CZF38" s="41"/>
      <c r="CZG38" s="232"/>
      <c r="CZH38" s="233"/>
      <c r="CZI38" s="234"/>
      <c r="CZJ38" s="42"/>
      <c r="CZK38" s="43"/>
      <c r="CZL38" s="44"/>
      <c r="CZM38" s="41"/>
      <c r="CZN38" s="232"/>
      <c r="CZO38" s="233"/>
      <c r="CZP38" s="234"/>
      <c r="CZQ38" s="42"/>
      <c r="CZR38" s="43"/>
      <c r="CZS38" s="44"/>
      <c r="CZT38" s="41"/>
      <c r="CZU38" s="232"/>
      <c r="CZV38" s="233"/>
      <c r="CZW38" s="234"/>
      <c r="CZX38" s="42"/>
      <c r="CZY38" s="43"/>
      <c r="CZZ38" s="44"/>
      <c r="DAA38" s="41"/>
      <c r="DAB38" s="232"/>
      <c r="DAC38" s="233"/>
      <c r="DAD38" s="234"/>
      <c r="DAE38" s="42"/>
      <c r="DAF38" s="43"/>
      <c r="DAG38" s="44"/>
      <c r="DAH38" s="41"/>
      <c r="DAI38" s="232"/>
      <c r="DAJ38" s="233"/>
      <c r="DAK38" s="234"/>
      <c r="DAL38" s="42"/>
      <c r="DAM38" s="43"/>
      <c r="DAN38" s="44"/>
      <c r="DAO38" s="41"/>
      <c r="DAP38" s="232"/>
      <c r="DAQ38" s="233"/>
      <c r="DAR38" s="234"/>
      <c r="DAS38" s="42"/>
      <c r="DAT38" s="43"/>
      <c r="DAU38" s="44"/>
      <c r="DAV38" s="41"/>
      <c r="DAW38" s="232"/>
      <c r="DAX38" s="233"/>
      <c r="DAY38" s="234"/>
      <c r="DAZ38" s="42"/>
      <c r="DBA38" s="43"/>
      <c r="DBB38" s="44"/>
      <c r="DBC38" s="41"/>
      <c r="DBD38" s="232"/>
      <c r="DBE38" s="233"/>
      <c r="DBF38" s="234"/>
      <c r="DBG38" s="42"/>
      <c r="DBH38" s="43"/>
      <c r="DBI38" s="44"/>
      <c r="DBJ38" s="41"/>
      <c r="DBK38" s="232"/>
      <c r="DBL38" s="233"/>
      <c r="DBM38" s="234"/>
      <c r="DBN38" s="42"/>
      <c r="DBO38" s="43"/>
      <c r="DBP38" s="44"/>
      <c r="DBQ38" s="41"/>
      <c r="DBR38" s="232"/>
      <c r="DBS38" s="233"/>
      <c r="DBT38" s="234"/>
      <c r="DBU38" s="42"/>
      <c r="DBV38" s="43"/>
      <c r="DBW38" s="44"/>
      <c r="DBX38" s="41"/>
      <c r="DBY38" s="232"/>
      <c r="DBZ38" s="233"/>
      <c r="DCA38" s="234"/>
      <c r="DCB38" s="42"/>
      <c r="DCC38" s="43"/>
      <c r="DCD38" s="44"/>
      <c r="DCE38" s="41"/>
      <c r="DCF38" s="232"/>
      <c r="DCG38" s="233"/>
      <c r="DCH38" s="234"/>
      <c r="DCI38" s="42"/>
      <c r="DCJ38" s="43"/>
      <c r="DCK38" s="44"/>
      <c r="DCL38" s="41"/>
      <c r="DCM38" s="232"/>
      <c r="DCN38" s="233"/>
      <c r="DCO38" s="234"/>
      <c r="DCP38" s="42"/>
      <c r="DCQ38" s="43"/>
      <c r="DCR38" s="44"/>
      <c r="DCS38" s="41"/>
      <c r="DCT38" s="232"/>
      <c r="DCU38" s="233"/>
      <c r="DCV38" s="234"/>
      <c r="DCW38" s="42"/>
      <c r="DCX38" s="43"/>
      <c r="DCY38" s="44"/>
      <c r="DCZ38" s="41"/>
      <c r="DDA38" s="232"/>
      <c r="DDB38" s="233"/>
      <c r="DDC38" s="234"/>
      <c r="DDD38" s="42"/>
      <c r="DDE38" s="43"/>
      <c r="DDF38" s="44"/>
      <c r="DDG38" s="41"/>
      <c r="DDH38" s="232"/>
      <c r="DDI38" s="233"/>
      <c r="DDJ38" s="234"/>
      <c r="DDK38" s="42"/>
      <c r="DDL38" s="43"/>
      <c r="DDM38" s="44"/>
      <c r="DDN38" s="41"/>
      <c r="DDO38" s="232"/>
      <c r="DDP38" s="233"/>
      <c r="DDQ38" s="234"/>
      <c r="DDR38" s="42"/>
      <c r="DDS38" s="43"/>
      <c r="DDT38" s="44"/>
      <c r="DDU38" s="41"/>
      <c r="DDV38" s="232"/>
      <c r="DDW38" s="233"/>
      <c r="DDX38" s="234"/>
      <c r="DDY38" s="42"/>
      <c r="DDZ38" s="43"/>
      <c r="DEA38" s="44"/>
      <c r="DEB38" s="41"/>
      <c r="DEC38" s="232"/>
      <c r="DED38" s="233"/>
      <c r="DEE38" s="234"/>
      <c r="DEF38" s="42"/>
      <c r="DEG38" s="43"/>
      <c r="DEH38" s="44"/>
      <c r="DEI38" s="41"/>
      <c r="DEJ38" s="232"/>
      <c r="DEK38" s="233"/>
      <c r="DEL38" s="234"/>
      <c r="DEM38" s="42"/>
      <c r="DEN38" s="43"/>
      <c r="DEO38" s="44"/>
      <c r="DEP38" s="41"/>
      <c r="DEQ38" s="232"/>
      <c r="DER38" s="233"/>
      <c r="DES38" s="234"/>
      <c r="DET38" s="42"/>
      <c r="DEU38" s="43"/>
      <c r="DEV38" s="44"/>
      <c r="DEW38" s="41"/>
      <c r="DEX38" s="232"/>
      <c r="DEY38" s="233"/>
      <c r="DEZ38" s="234"/>
      <c r="DFA38" s="42"/>
      <c r="DFB38" s="43"/>
      <c r="DFC38" s="44"/>
      <c r="DFD38" s="41"/>
      <c r="DFE38" s="232"/>
      <c r="DFF38" s="233"/>
      <c r="DFG38" s="234"/>
      <c r="DFH38" s="42"/>
      <c r="DFI38" s="43"/>
      <c r="DFJ38" s="44"/>
      <c r="DFK38" s="41"/>
      <c r="DFL38" s="232"/>
      <c r="DFM38" s="233"/>
      <c r="DFN38" s="234"/>
      <c r="DFO38" s="42"/>
      <c r="DFP38" s="43"/>
      <c r="DFQ38" s="44"/>
      <c r="DFR38" s="41"/>
      <c r="DFS38" s="232"/>
      <c r="DFT38" s="233"/>
      <c r="DFU38" s="234"/>
      <c r="DFV38" s="42"/>
      <c r="DFW38" s="43"/>
      <c r="DFX38" s="44"/>
      <c r="DFY38" s="41"/>
      <c r="DFZ38" s="232"/>
      <c r="DGA38" s="233"/>
      <c r="DGB38" s="234"/>
      <c r="DGC38" s="42"/>
      <c r="DGD38" s="43"/>
      <c r="DGE38" s="44"/>
      <c r="DGF38" s="41"/>
      <c r="DGG38" s="232"/>
      <c r="DGH38" s="233"/>
      <c r="DGI38" s="234"/>
      <c r="DGJ38" s="42"/>
      <c r="DGK38" s="43"/>
      <c r="DGL38" s="44"/>
      <c r="DGM38" s="41"/>
      <c r="DGN38" s="232"/>
      <c r="DGO38" s="233"/>
      <c r="DGP38" s="234"/>
      <c r="DGQ38" s="42"/>
      <c r="DGR38" s="43"/>
      <c r="DGS38" s="44"/>
      <c r="DGT38" s="41"/>
      <c r="DGU38" s="232"/>
      <c r="DGV38" s="233"/>
      <c r="DGW38" s="234"/>
      <c r="DGX38" s="42"/>
      <c r="DGY38" s="43"/>
      <c r="DGZ38" s="44"/>
      <c r="DHA38" s="41"/>
      <c r="DHB38" s="232"/>
      <c r="DHC38" s="233"/>
      <c r="DHD38" s="234"/>
      <c r="DHE38" s="42"/>
      <c r="DHF38" s="43"/>
      <c r="DHG38" s="44"/>
      <c r="DHH38" s="41"/>
      <c r="DHI38" s="232"/>
      <c r="DHJ38" s="233"/>
      <c r="DHK38" s="234"/>
      <c r="DHL38" s="42"/>
      <c r="DHM38" s="43"/>
      <c r="DHN38" s="44"/>
      <c r="DHO38" s="41"/>
      <c r="DHP38" s="232"/>
      <c r="DHQ38" s="233"/>
      <c r="DHR38" s="234"/>
      <c r="DHS38" s="42"/>
      <c r="DHT38" s="43"/>
      <c r="DHU38" s="44"/>
      <c r="DHV38" s="41"/>
      <c r="DHW38" s="232"/>
      <c r="DHX38" s="233"/>
      <c r="DHY38" s="234"/>
      <c r="DHZ38" s="42"/>
      <c r="DIA38" s="43"/>
      <c r="DIB38" s="44"/>
      <c r="DIC38" s="41"/>
      <c r="DID38" s="232"/>
      <c r="DIE38" s="233"/>
      <c r="DIF38" s="234"/>
      <c r="DIG38" s="42"/>
      <c r="DIH38" s="43"/>
      <c r="DII38" s="44"/>
      <c r="DIJ38" s="41"/>
      <c r="DIK38" s="232"/>
      <c r="DIL38" s="233"/>
      <c r="DIM38" s="234"/>
      <c r="DIN38" s="42"/>
      <c r="DIO38" s="43"/>
      <c r="DIP38" s="44"/>
      <c r="DIQ38" s="41"/>
      <c r="DIR38" s="232"/>
      <c r="DIS38" s="233"/>
      <c r="DIT38" s="234"/>
      <c r="DIU38" s="42"/>
      <c r="DIV38" s="43"/>
      <c r="DIW38" s="44"/>
      <c r="DIX38" s="41"/>
      <c r="DIY38" s="232"/>
      <c r="DIZ38" s="233"/>
      <c r="DJA38" s="234"/>
      <c r="DJB38" s="42"/>
      <c r="DJC38" s="43"/>
      <c r="DJD38" s="44"/>
      <c r="DJE38" s="41"/>
      <c r="DJF38" s="232"/>
      <c r="DJG38" s="233"/>
      <c r="DJH38" s="234"/>
      <c r="DJI38" s="42"/>
      <c r="DJJ38" s="43"/>
      <c r="DJK38" s="44"/>
      <c r="DJL38" s="41"/>
      <c r="DJM38" s="232"/>
      <c r="DJN38" s="233"/>
      <c r="DJO38" s="234"/>
      <c r="DJP38" s="42"/>
      <c r="DJQ38" s="43"/>
      <c r="DJR38" s="44"/>
      <c r="DJS38" s="41"/>
      <c r="DJT38" s="232"/>
      <c r="DJU38" s="233"/>
      <c r="DJV38" s="234"/>
      <c r="DJW38" s="42"/>
      <c r="DJX38" s="43"/>
      <c r="DJY38" s="44"/>
      <c r="DJZ38" s="41"/>
      <c r="DKA38" s="232"/>
      <c r="DKB38" s="233"/>
      <c r="DKC38" s="234"/>
      <c r="DKD38" s="42"/>
      <c r="DKE38" s="43"/>
      <c r="DKF38" s="44"/>
      <c r="DKG38" s="41"/>
      <c r="DKH38" s="232"/>
      <c r="DKI38" s="233"/>
      <c r="DKJ38" s="234"/>
      <c r="DKK38" s="42"/>
      <c r="DKL38" s="43"/>
      <c r="DKM38" s="44"/>
      <c r="DKN38" s="41"/>
      <c r="DKO38" s="232"/>
      <c r="DKP38" s="233"/>
      <c r="DKQ38" s="234"/>
      <c r="DKR38" s="42"/>
      <c r="DKS38" s="43"/>
      <c r="DKT38" s="44"/>
      <c r="DKU38" s="41"/>
      <c r="DKV38" s="232"/>
      <c r="DKW38" s="233"/>
      <c r="DKX38" s="234"/>
      <c r="DKY38" s="42"/>
      <c r="DKZ38" s="43"/>
      <c r="DLA38" s="44"/>
      <c r="DLB38" s="41"/>
      <c r="DLC38" s="232"/>
      <c r="DLD38" s="233"/>
      <c r="DLE38" s="234"/>
      <c r="DLF38" s="42"/>
      <c r="DLG38" s="43"/>
      <c r="DLH38" s="44"/>
      <c r="DLI38" s="41"/>
      <c r="DLJ38" s="232"/>
      <c r="DLK38" s="233"/>
      <c r="DLL38" s="234"/>
      <c r="DLM38" s="42"/>
      <c r="DLN38" s="43"/>
      <c r="DLO38" s="44"/>
      <c r="DLP38" s="41"/>
      <c r="DLQ38" s="232"/>
      <c r="DLR38" s="233"/>
      <c r="DLS38" s="234"/>
      <c r="DLT38" s="42"/>
      <c r="DLU38" s="43"/>
      <c r="DLV38" s="44"/>
      <c r="DLW38" s="41"/>
      <c r="DLX38" s="232"/>
      <c r="DLY38" s="233"/>
      <c r="DLZ38" s="234"/>
      <c r="DMA38" s="42"/>
      <c r="DMB38" s="43"/>
      <c r="DMC38" s="44"/>
      <c r="DMD38" s="41"/>
      <c r="DME38" s="232"/>
      <c r="DMF38" s="233"/>
      <c r="DMG38" s="234"/>
      <c r="DMH38" s="42"/>
      <c r="DMI38" s="43"/>
      <c r="DMJ38" s="44"/>
      <c r="DMK38" s="41"/>
      <c r="DML38" s="232"/>
      <c r="DMM38" s="233"/>
      <c r="DMN38" s="234"/>
      <c r="DMO38" s="42"/>
      <c r="DMP38" s="43"/>
      <c r="DMQ38" s="44"/>
      <c r="DMR38" s="41"/>
      <c r="DMS38" s="232"/>
      <c r="DMT38" s="233"/>
      <c r="DMU38" s="234"/>
      <c r="DMV38" s="42"/>
      <c r="DMW38" s="43"/>
      <c r="DMX38" s="44"/>
      <c r="DMY38" s="41"/>
      <c r="DMZ38" s="232"/>
      <c r="DNA38" s="233"/>
      <c r="DNB38" s="234"/>
      <c r="DNC38" s="42"/>
      <c r="DND38" s="43"/>
      <c r="DNE38" s="44"/>
      <c r="DNF38" s="41"/>
      <c r="DNG38" s="232"/>
      <c r="DNH38" s="233"/>
      <c r="DNI38" s="234"/>
      <c r="DNJ38" s="42"/>
      <c r="DNK38" s="43"/>
      <c r="DNL38" s="44"/>
      <c r="DNM38" s="41"/>
      <c r="DNN38" s="232"/>
      <c r="DNO38" s="233"/>
      <c r="DNP38" s="234"/>
      <c r="DNQ38" s="42"/>
      <c r="DNR38" s="43"/>
      <c r="DNS38" s="44"/>
      <c r="DNT38" s="41"/>
      <c r="DNU38" s="232"/>
      <c r="DNV38" s="233"/>
      <c r="DNW38" s="234"/>
      <c r="DNX38" s="42"/>
      <c r="DNY38" s="43"/>
      <c r="DNZ38" s="44"/>
      <c r="DOA38" s="41"/>
      <c r="DOB38" s="232"/>
      <c r="DOC38" s="233"/>
      <c r="DOD38" s="234"/>
      <c r="DOE38" s="42"/>
      <c r="DOF38" s="43"/>
      <c r="DOG38" s="44"/>
      <c r="DOH38" s="41"/>
      <c r="DOI38" s="232"/>
      <c r="DOJ38" s="233"/>
      <c r="DOK38" s="234"/>
      <c r="DOL38" s="42"/>
      <c r="DOM38" s="43"/>
      <c r="DON38" s="44"/>
      <c r="DOO38" s="41"/>
      <c r="DOP38" s="232"/>
      <c r="DOQ38" s="233"/>
      <c r="DOR38" s="234"/>
      <c r="DOS38" s="42"/>
      <c r="DOT38" s="43"/>
      <c r="DOU38" s="44"/>
      <c r="DOV38" s="41"/>
      <c r="DOW38" s="232"/>
      <c r="DOX38" s="233"/>
      <c r="DOY38" s="234"/>
      <c r="DOZ38" s="42"/>
      <c r="DPA38" s="43"/>
      <c r="DPB38" s="44"/>
      <c r="DPC38" s="41"/>
      <c r="DPD38" s="232"/>
      <c r="DPE38" s="233"/>
      <c r="DPF38" s="234"/>
      <c r="DPG38" s="42"/>
      <c r="DPH38" s="43"/>
      <c r="DPI38" s="44"/>
      <c r="DPJ38" s="41"/>
      <c r="DPK38" s="232"/>
      <c r="DPL38" s="233"/>
      <c r="DPM38" s="234"/>
      <c r="DPN38" s="42"/>
      <c r="DPO38" s="43"/>
      <c r="DPP38" s="44"/>
      <c r="DPQ38" s="41"/>
      <c r="DPR38" s="232"/>
      <c r="DPS38" s="233"/>
      <c r="DPT38" s="234"/>
      <c r="DPU38" s="42"/>
      <c r="DPV38" s="43"/>
      <c r="DPW38" s="44"/>
      <c r="DPX38" s="41"/>
      <c r="DPY38" s="232"/>
      <c r="DPZ38" s="233"/>
      <c r="DQA38" s="234"/>
      <c r="DQB38" s="42"/>
      <c r="DQC38" s="43"/>
      <c r="DQD38" s="44"/>
      <c r="DQE38" s="41"/>
      <c r="DQF38" s="232"/>
      <c r="DQG38" s="233"/>
      <c r="DQH38" s="234"/>
      <c r="DQI38" s="42"/>
      <c r="DQJ38" s="43"/>
      <c r="DQK38" s="44"/>
      <c r="DQL38" s="41"/>
      <c r="DQM38" s="232"/>
      <c r="DQN38" s="233"/>
      <c r="DQO38" s="234"/>
      <c r="DQP38" s="42"/>
      <c r="DQQ38" s="43"/>
      <c r="DQR38" s="44"/>
      <c r="DQS38" s="41"/>
      <c r="DQT38" s="232"/>
      <c r="DQU38" s="233"/>
      <c r="DQV38" s="234"/>
      <c r="DQW38" s="42"/>
      <c r="DQX38" s="43"/>
      <c r="DQY38" s="44"/>
      <c r="DQZ38" s="41"/>
      <c r="DRA38" s="232"/>
      <c r="DRB38" s="233"/>
      <c r="DRC38" s="234"/>
      <c r="DRD38" s="42"/>
      <c r="DRE38" s="43"/>
      <c r="DRF38" s="44"/>
      <c r="DRG38" s="41"/>
      <c r="DRH38" s="232"/>
      <c r="DRI38" s="233"/>
      <c r="DRJ38" s="234"/>
      <c r="DRK38" s="42"/>
      <c r="DRL38" s="43"/>
      <c r="DRM38" s="44"/>
      <c r="DRN38" s="41"/>
      <c r="DRO38" s="232"/>
      <c r="DRP38" s="233"/>
      <c r="DRQ38" s="234"/>
      <c r="DRR38" s="42"/>
      <c r="DRS38" s="43"/>
      <c r="DRT38" s="44"/>
      <c r="DRU38" s="41"/>
      <c r="DRV38" s="232"/>
      <c r="DRW38" s="233"/>
      <c r="DRX38" s="234"/>
      <c r="DRY38" s="42"/>
      <c r="DRZ38" s="43"/>
      <c r="DSA38" s="44"/>
      <c r="DSB38" s="41"/>
      <c r="DSC38" s="232"/>
      <c r="DSD38" s="233"/>
      <c r="DSE38" s="234"/>
      <c r="DSF38" s="42"/>
      <c r="DSG38" s="43"/>
      <c r="DSH38" s="44"/>
      <c r="DSI38" s="41"/>
      <c r="DSJ38" s="232"/>
      <c r="DSK38" s="233"/>
      <c r="DSL38" s="234"/>
      <c r="DSM38" s="42"/>
      <c r="DSN38" s="43"/>
      <c r="DSO38" s="44"/>
      <c r="DSP38" s="41"/>
      <c r="DSQ38" s="232"/>
      <c r="DSR38" s="233"/>
      <c r="DSS38" s="234"/>
      <c r="DST38" s="42"/>
      <c r="DSU38" s="43"/>
      <c r="DSV38" s="44"/>
      <c r="DSW38" s="41"/>
      <c r="DSX38" s="232"/>
      <c r="DSY38" s="233"/>
      <c r="DSZ38" s="234"/>
      <c r="DTA38" s="42"/>
      <c r="DTB38" s="43"/>
      <c r="DTC38" s="44"/>
      <c r="DTD38" s="41"/>
      <c r="DTE38" s="232"/>
      <c r="DTF38" s="233"/>
      <c r="DTG38" s="234"/>
      <c r="DTH38" s="42"/>
      <c r="DTI38" s="43"/>
      <c r="DTJ38" s="44"/>
      <c r="DTK38" s="41"/>
      <c r="DTL38" s="232"/>
      <c r="DTM38" s="233"/>
      <c r="DTN38" s="234"/>
      <c r="DTO38" s="42"/>
      <c r="DTP38" s="43"/>
      <c r="DTQ38" s="44"/>
      <c r="DTR38" s="41"/>
      <c r="DTS38" s="232"/>
      <c r="DTT38" s="233"/>
      <c r="DTU38" s="234"/>
      <c r="DTV38" s="42"/>
      <c r="DTW38" s="43"/>
      <c r="DTX38" s="44"/>
      <c r="DTY38" s="41"/>
      <c r="DTZ38" s="232"/>
      <c r="DUA38" s="233"/>
      <c r="DUB38" s="234"/>
      <c r="DUC38" s="42"/>
      <c r="DUD38" s="43"/>
      <c r="DUE38" s="44"/>
      <c r="DUF38" s="41"/>
      <c r="DUG38" s="232"/>
      <c r="DUH38" s="233"/>
      <c r="DUI38" s="234"/>
      <c r="DUJ38" s="42"/>
      <c r="DUK38" s="43"/>
      <c r="DUL38" s="44"/>
      <c r="DUM38" s="41"/>
      <c r="DUN38" s="232"/>
      <c r="DUO38" s="233"/>
      <c r="DUP38" s="234"/>
      <c r="DUQ38" s="42"/>
      <c r="DUR38" s="43"/>
      <c r="DUS38" s="44"/>
      <c r="DUT38" s="41"/>
      <c r="DUU38" s="232"/>
      <c r="DUV38" s="233"/>
      <c r="DUW38" s="234"/>
      <c r="DUX38" s="42"/>
      <c r="DUY38" s="43"/>
      <c r="DUZ38" s="44"/>
      <c r="DVA38" s="41"/>
      <c r="DVB38" s="232"/>
      <c r="DVC38" s="233"/>
      <c r="DVD38" s="234"/>
      <c r="DVE38" s="42"/>
      <c r="DVF38" s="43"/>
      <c r="DVG38" s="44"/>
      <c r="DVH38" s="41"/>
      <c r="DVI38" s="232"/>
      <c r="DVJ38" s="233"/>
      <c r="DVK38" s="234"/>
      <c r="DVL38" s="42"/>
      <c r="DVM38" s="43"/>
      <c r="DVN38" s="44"/>
      <c r="DVO38" s="41"/>
      <c r="DVP38" s="232"/>
      <c r="DVQ38" s="233"/>
      <c r="DVR38" s="234"/>
      <c r="DVS38" s="42"/>
      <c r="DVT38" s="43"/>
      <c r="DVU38" s="44"/>
      <c r="DVV38" s="41"/>
      <c r="DVW38" s="232"/>
      <c r="DVX38" s="233"/>
      <c r="DVY38" s="234"/>
      <c r="DVZ38" s="42"/>
      <c r="DWA38" s="43"/>
      <c r="DWB38" s="44"/>
      <c r="DWC38" s="41"/>
      <c r="DWD38" s="232"/>
      <c r="DWE38" s="233"/>
      <c r="DWF38" s="234"/>
      <c r="DWG38" s="42"/>
      <c r="DWH38" s="43"/>
      <c r="DWI38" s="44"/>
      <c r="DWJ38" s="41"/>
      <c r="DWK38" s="232"/>
      <c r="DWL38" s="233"/>
      <c r="DWM38" s="234"/>
      <c r="DWN38" s="42"/>
      <c r="DWO38" s="43"/>
      <c r="DWP38" s="44"/>
      <c r="DWQ38" s="41"/>
      <c r="DWR38" s="232"/>
      <c r="DWS38" s="233"/>
      <c r="DWT38" s="234"/>
      <c r="DWU38" s="42"/>
      <c r="DWV38" s="43"/>
      <c r="DWW38" s="44"/>
      <c r="DWX38" s="41"/>
      <c r="DWY38" s="232"/>
      <c r="DWZ38" s="233"/>
      <c r="DXA38" s="234"/>
      <c r="DXB38" s="42"/>
      <c r="DXC38" s="43"/>
      <c r="DXD38" s="44"/>
      <c r="DXE38" s="41"/>
      <c r="DXF38" s="232"/>
      <c r="DXG38" s="233"/>
      <c r="DXH38" s="234"/>
      <c r="DXI38" s="42"/>
      <c r="DXJ38" s="43"/>
      <c r="DXK38" s="44"/>
      <c r="DXL38" s="41"/>
      <c r="DXM38" s="232"/>
      <c r="DXN38" s="233"/>
      <c r="DXO38" s="234"/>
      <c r="DXP38" s="42"/>
      <c r="DXQ38" s="43"/>
      <c r="DXR38" s="44"/>
      <c r="DXS38" s="41"/>
      <c r="DXT38" s="232"/>
      <c r="DXU38" s="233"/>
      <c r="DXV38" s="234"/>
      <c r="DXW38" s="42"/>
      <c r="DXX38" s="43"/>
      <c r="DXY38" s="44"/>
      <c r="DXZ38" s="41"/>
      <c r="DYA38" s="232"/>
      <c r="DYB38" s="233"/>
      <c r="DYC38" s="234"/>
      <c r="DYD38" s="42"/>
      <c r="DYE38" s="43"/>
      <c r="DYF38" s="44"/>
      <c r="DYG38" s="41"/>
      <c r="DYH38" s="232"/>
      <c r="DYI38" s="233"/>
      <c r="DYJ38" s="234"/>
      <c r="DYK38" s="42"/>
      <c r="DYL38" s="43"/>
      <c r="DYM38" s="44"/>
      <c r="DYN38" s="41"/>
      <c r="DYO38" s="232"/>
      <c r="DYP38" s="233"/>
      <c r="DYQ38" s="234"/>
      <c r="DYR38" s="42"/>
      <c r="DYS38" s="43"/>
      <c r="DYT38" s="44"/>
      <c r="DYU38" s="41"/>
      <c r="DYV38" s="232"/>
      <c r="DYW38" s="233"/>
      <c r="DYX38" s="234"/>
      <c r="DYY38" s="42"/>
      <c r="DYZ38" s="43"/>
      <c r="DZA38" s="44"/>
      <c r="DZB38" s="41"/>
      <c r="DZC38" s="232"/>
      <c r="DZD38" s="233"/>
      <c r="DZE38" s="234"/>
      <c r="DZF38" s="42"/>
      <c r="DZG38" s="43"/>
      <c r="DZH38" s="44"/>
      <c r="DZI38" s="41"/>
      <c r="DZJ38" s="232"/>
      <c r="DZK38" s="233"/>
      <c r="DZL38" s="234"/>
      <c r="DZM38" s="42"/>
      <c r="DZN38" s="43"/>
      <c r="DZO38" s="44"/>
      <c r="DZP38" s="41"/>
      <c r="DZQ38" s="232"/>
      <c r="DZR38" s="233"/>
      <c r="DZS38" s="234"/>
      <c r="DZT38" s="42"/>
      <c r="DZU38" s="43"/>
      <c r="DZV38" s="44"/>
      <c r="DZW38" s="41"/>
      <c r="DZX38" s="232"/>
      <c r="DZY38" s="233"/>
      <c r="DZZ38" s="234"/>
      <c r="EAA38" s="42"/>
      <c r="EAB38" s="43"/>
      <c r="EAC38" s="44"/>
      <c r="EAD38" s="41"/>
      <c r="EAE38" s="232"/>
      <c r="EAF38" s="233"/>
      <c r="EAG38" s="234"/>
      <c r="EAH38" s="42"/>
      <c r="EAI38" s="43"/>
      <c r="EAJ38" s="44"/>
      <c r="EAK38" s="41"/>
      <c r="EAL38" s="232"/>
      <c r="EAM38" s="233"/>
      <c r="EAN38" s="234"/>
      <c r="EAO38" s="42"/>
      <c r="EAP38" s="43"/>
      <c r="EAQ38" s="44"/>
      <c r="EAR38" s="41"/>
      <c r="EAS38" s="232"/>
      <c r="EAT38" s="233"/>
      <c r="EAU38" s="234"/>
      <c r="EAV38" s="42"/>
      <c r="EAW38" s="43"/>
      <c r="EAX38" s="44"/>
      <c r="EAY38" s="41"/>
      <c r="EAZ38" s="232"/>
      <c r="EBA38" s="233"/>
      <c r="EBB38" s="234"/>
      <c r="EBC38" s="42"/>
      <c r="EBD38" s="43"/>
      <c r="EBE38" s="44"/>
      <c r="EBF38" s="41"/>
      <c r="EBG38" s="232"/>
      <c r="EBH38" s="233"/>
      <c r="EBI38" s="234"/>
      <c r="EBJ38" s="42"/>
      <c r="EBK38" s="43"/>
      <c r="EBL38" s="44"/>
      <c r="EBM38" s="41"/>
      <c r="EBN38" s="232"/>
      <c r="EBO38" s="233"/>
      <c r="EBP38" s="234"/>
      <c r="EBQ38" s="42"/>
      <c r="EBR38" s="43"/>
      <c r="EBS38" s="44"/>
      <c r="EBT38" s="41"/>
      <c r="EBU38" s="232"/>
      <c r="EBV38" s="233"/>
      <c r="EBW38" s="234"/>
      <c r="EBX38" s="42"/>
      <c r="EBY38" s="43"/>
      <c r="EBZ38" s="44"/>
      <c r="ECA38" s="41"/>
      <c r="ECB38" s="232"/>
      <c r="ECC38" s="233"/>
      <c r="ECD38" s="234"/>
      <c r="ECE38" s="42"/>
      <c r="ECF38" s="43"/>
      <c r="ECG38" s="44"/>
      <c r="ECH38" s="41"/>
      <c r="ECI38" s="232"/>
      <c r="ECJ38" s="233"/>
      <c r="ECK38" s="234"/>
      <c r="ECL38" s="42"/>
      <c r="ECM38" s="43"/>
      <c r="ECN38" s="44"/>
      <c r="ECO38" s="41"/>
      <c r="ECP38" s="232"/>
      <c r="ECQ38" s="233"/>
      <c r="ECR38" s="234"/>
      <c r="ECS38" s="42"/>
      <c r="ECT38" s="43"/>
      <c r="ECU38" s="44"/>
      <c r="ECV38" s="41"/>
      <c r="ECW38" s="232"/>
      <c r="ECX38" s="233"/>
      <c r="ECY38" s="234"/>
      <c r="ECZ38" s="42"/>
      <c r="EDA38" s="43"/>
      <c r="EDB38" s="44"/>
      <c r="EDC38" s="41"/>
      <c r="EDD38" s="232"/>
      <c r="EDE38" s="233"/>
      <c r="EDF38" s="234"/>
      <c r="EDG38" s="42"/>
      <c r="EDH38" s="43"/>
      <c r="EDI38" s="44"/>
      <c r="EDJ38" s="41"/>
      <c r="EDK38" s="232"/>
      <c r="EDL38" s="233"/>
      <c r="EDM38" s="234"/>
      <c r="EDN38" s="42"/>
      <c r="EDO38" s="43"/>
      <c r="EDP38" s="44"/>
      <c r="EDQ38" s="41"/>
      <c r="EDR38" s="232"/>
      <c r="EDS38" s="233"/>
      <c r="EDT38" s="234"/>
      <c r="EDU38" s="42"/>
      <c r="EDV38" s="43"/>
      <c r="EDW38" s="44"/>
      <c r="EDX38" s="41"/>
      <c r="EDY38" s="232"/>
      <c r="EDZ38" s="233"/>
      <c r="EEA38" s="234"/>
      <c r="EEB38" s="42"/>
      <c r="EEC38" s="43"/>
      <c r="EED38" s="44"/>
      <c r="EEE38" s="41"/>
      <c r="EEF38" s="232"/>
      <c r="EEG38" s="233"/>
      <c r="EEH38" s="234"/>
      <c r="EEI38" s="42"/>
      <c r="EEJ38" s="43"/>
      <c r="EEK38" s="44"/>
      <c r="EEL38" s="41"/>
      <c r="EEM38" s="232"/>
      <c r="EEN38" s="233"/>
      <c r="EEO38" s="234"/>
      <c r="EEP38" s="42"/>
      <c r="EEQ38" s="43"/>
      <c r="EER38" s="44"/>
      <c r="EES38" s="41"/>
      <c r="EET38" s="232"/>
      <c r="EEU38" s="233"/>
      <c r="EEV38" s="234"/>
      <c r="EEW38" s="42"/>
      <c r="EEX38" s="43"/>
      <c r="EEY38" s="44"/>
      <c r="EEZ38" s="41"/>
      <c r="EFA38" s="232"/>
      <c r="EFB38" s="233"/>
      <c r="EFC38" s="234"/>
      <c r="EFD38" s="42"/>
      <c r="EFE38" s="43"/>
      <c r="EFF38" s="44"/>
      <c r="EFG38" s="41"/>
      <c r="EFH38" s="232"/>
      <c r="EFI38" s="233"/>
      <c r="EFJ38" s="234"/>
      <c r="EFK38" s="42"/>
      <c r="EFL38" s="43"/>
      <c r="EFM38" s="44"/>
      <c r="EFN38" s="41"/>
      <c r="EFO38" s="232"/>
      <c r="EFP38" s="233"/>
      <c r="EFQ38" s="234"/>
      <c r="EFR38" s="42"/>
      <c r="EFS38" s="43"/>
      <c r="EFT38" s="44"/>
      <c r="EFU38" s="41"/>
      <c r="EFV38" s="232"/>
      <c r="EFW38" s="233"/>
      <c r="EFX38" s="234"/>
      <c r="EFY38" s="42"/>
      <c r="EFZ38" s="43"/>
      <c r="EGA38" s="44"/>
      <c r="EGB38" s="41"/>
      <c r="EGC38" s="232"/>
      <c r="EGD38" s="233"/>
      <c r="EGE38" s="234"/>
      <c r="EGF38" s="42"/>
      <c r="EGG38" s="43"/>
      <c r="EGH38" s="44"/>
      <c r="EGI38" s="41"/>
      <c r="EGJ38" s="232"/>
      <c r="EGK38" s="233"/>
      <c r="EGL38" s="234"/>
      <c r="EGM38" s="42"/>
      <c r="EGN38" s="43"/>
      <c r="EGO38" s="44"/>
      <c r="EGP38" s="41"/>
      <c r="EGQ38" s="232"/>
      <c r="EGR38" s="233"/>
      <c r="EGS38" s="234"/>
      <c r="EGT38" s="42"/>
      <c r="EGU38" s="43"/>
      <c r="EGV38" s="44"/>
      <c r="EGW38" s="41"/>
      <c r="EGX38" s="232"/>
      <c r="EGY38" s="233"/>
      <c r="EGZ38" s="234"/>
      <c r="EHA38" s="42"/>
      <c r="EHB38" s="43"/>
      <c r="EHC38" s="44"/>
      <c r="EHD38" s="41"/>
      <c r="EHE38" s="232"/>
      <c r="EHF38" s="233"/>
      <c r="EHG38" s="234"/>
      <c r="EHH38" s="42"/>
      <c r="EHI38" s="43"/>
      <c r="EHJ38" s="44"/>
      <c r="EHK38" s="41"/>
      <c r="EHL38" s="232"/>
      <c r="EHM38" s="233"/>
      <c r="EHN38" s="234"/>
      <c r="EHO38" s="42"/>
      <c r="EHP38" s="43"/>
      <c r="EHQ38" s="44"/>
      <c r="EHR38" s="41"/>
      <c r="EHS38" s="232"/>
      <c r="EHT38" s="233"/>
      <c r="EHU38" s="234"/>
      <c r="EHV38" s="42"/>
      <c r="EHW38" s="43"/>
      <c r="EHX38" s="44"/>
      <c r="EHY38" s="41"/>
      <c r="EHZ38" s="232"/>
      <c r="EIA38" s="233"/>
      <c r="EIB38" s="234"/>
      <c r="EIC38" s="42"/>
      <c r="EID38" s="43"/>
      <c r="EIE38" s="44"/>
      <c r="EIF38" s="41"/>
      <c r="EIG38" s="232"/>
      <c r="EIH38" s="233"/>
      <c r="EII38" s="234"/>
      <c r="EIJ38" s="42"/>
      <c r="EIK38" s="43"/>
      <c r="EIL38" s="44"/>
      <c r="EIM38" s="41"/>
      <c r="EIN38" s="232"/>
      <c r="EIO38" s="233"/>
      <c r="EIP38" s="234"/>
      <c r="EIQ38" s="42"/>
      <c r="EIR38" s="43"/>
      <c r="EIS38" s="44"/>
      <c r="EIT38" s="41"/>
      <c r="EIU38" s="232"/>
      <c r="EIV38" s="233"/>
      <c r="EIW38" s="234"/>
      <c r="EIX38" s="42"/>
      <c r="EIY38" s="43"/>
      <c r="EIZ38" s="44"/>
      <c r="EJA38" s="41"/>
      <c r="EJB38" s="232"/>
      <c r="EJC38" s="233"/>
      <c r="EJD38" s="234"/>
      <c r="EJE38" s="42"/>
      <c r="EJF38" s="43"/>
      <c r="EJG38" s="44"/>
      <c r="EJH38" s="41"/>
      <c r="EJI38" s="232"/>
      <c r="EJJ38" s="233"/>
      <c r="EJK38" s="234"/>
      <c r="EJL38" s="42"/>
      <c r="EJM38" s="43"/>
      <c r="EJN38" s="44"/>
      <c r="EJO38" s="41"/>
      <c r="EJP38" s="232"/>
      <c r="EJQ38" s="233"/>
      <c r="EJR38" s="234"/>
      <c r="EJS38" s="42"/>
      <c r="EJT38" s="43"/>
      <c r="EJU38" s="44"/>
      <c r="EJV38" s="41"/>
      <c r="EJW38" s="232"/>
      <c r="EJX38" s="233"/>
      <c r="EJY38" s="234"/>
      <c r="EJZ38" s="42"/>
      <c r="EKA38" s="43"/>
      <c r="EKB38" s="44"/>
      <c r="EKC38" s="41"/>
      <c r="EKD38" s="232"/>
      <c r="EKE38" s="233"/>
      <c r="EKF38" s="234"/>
      <c r="EKG38" s="42"/>
      <c r="EKH38" s="43"/>
      <c r="EKI38" s="44"/>
      <c r="EKJ38" s="41"/>
      <c r="EKK38" s="232"/>
      <c r="EKL38" s="233"/>
      <c r="EKM38" s="234"/>
      <c r="EKN38" s="42"/>
      <c r="EKO38" s="43"/>
      <c r="EKP38" s="44"/>
      <c r="EKQ38" s="41"/>
      <c r="EKR38" s="232"/>
      <c r="EKS38" s="233"/>
      <c r="EKT38" s="234"/>
      <c r="EKU38" s="42"/>
      <c r="EKV38" s="43"/>
      <c r="EKW38" s="44"/>
      <c r="EKX38" s="41"/>
      <c r="EKY38" s="232"/>
      <c r="EKZ38" s="233"/>
      <c r="ELA38" s="234"/>
      <c r="ELB38" s="42"/>
      <c r="ELC38" s="43"/>
      <c r="ELD38" s="44"/>
      <c r="ELE38" s="41"/>
      <c r="ELF38" s="232"/>
      <c r="ELG38" s="233"/>
      <c r="ELH38" s="234"/>
      <c r="ELI38" s="42"/>
      <c r="ELJ38" s="43"/>
      <c r="ELK38" s="44"/>
      <c r="ELL38" s="41"/>
      <c r="ELM38" s="232"/>
      <c r="ELN38" s="233"/>
      <c r="ELO38" s="234"/>
      <c r="ELP38" s="42"/>
      <c r="ELQ38" s="43"/>
      <c r="ELR38" s="44"/>
      <c r="ELS38" s="41"/>
      <c r="ELT38" s="232"/>
      <c r="ELU38" s="233"/>
      <c r="ELV38" s="234"/>
      <c r="ELW38" s="42"/>
      <c r="ELX38" s="43"/>
      <c r="ELY38" s="44"/>
      <c r="ELZ38" s="41"/>
      <c r="EMA38" s="232"/>
      <c r="EMB38" s="233"/>
      <c r="EMC38" s="234"/>
      <c r="EMD38" s="42"/>
      <c r="EME38" s="43"/>
      <c r="EMF38" s="44"/>
      <c r="EMG38" s="41"/>
      <c r="EMH38" s="232"/>
      <c r="EMI38" s="233"/>
      <c r="EMJ38" s="234"/>
      <c r="EMK38" s="42"/>
      <c r="EML38" s="43"/>
      <c r="EMM38" s="44"/>
      <c r="EMN38" s="41"/>
      <c r="EMO38" s="232"/>
      <c r="EMP38" s="233"/>
      <c r="EMQ38" s="234"/>
      <c r="EMR38" s="42"/>
      <c r="EMS38" s="43"/>
      <c r="EMT38" s="44"/>
      <c r="EMU38" s="41"/>
      <c r="EMV38" s="232"/>
      <c r="EMW38" s="233"/>
      <c r="EMX38" s="234"/>
      <c r="EMY38" s="42"/>
      <c r="EMZ38" s="43"/>
      <c r="ENA38" s="44"/>
      <c r="ENB38" s="41"/>
      <c r="ENC38" s="232"/>
      <c r="END38" s="233"/>
      <c r="ENE38" s="234"/>
      <c r="ENF38" s="42"/>
      <c r="ENG38" s="43"/>
      <c r="ENH38" s="44"/>
      <c r="ENI38" s="41"/>
      <c r="ENJ38" s="232"/>
      <c r="ENK38" s="233"/>
      <c r="ENL38" s="234"/>
      <c r="ENM38" s="42"/>
      <c r="ENN38" s="43"/>
      <c r="ENO38" s="44"/>
      <c r="ENP38" s="41"/>
      <c r="ENQ38" s="232"/>
      <c r="ENR38" s="233"/>
      <c r="ENS38" s="234"/>
      <c r="ENT38" s="42"/>
      <c r="ENU38" s="43"/>
      <c r="ENV38" s="44"/>
      <c r="ENW38" s="41"/>
      <c r="ENX38" s="232"/>
      <c r="ENY38" s="233"/>
      <c r="ENZ38" s="234"/>
      <c r="EOA38" s="42"/>
      <c r="EOB38" s="43"/>
      <c r="EOC38" s="44"/>
      <c r="EOD38" s="41"/>
      <c r="EOE38" s="232"/>
      <c r="EOF38" s="233"/>
      <c r="EOG38" s="234"/>
      <c r="EOH38" s="42"/>
      <c r="EOI38" s="43"/>
      <c r="EOJ38" s="44"/>
      <c r="EOK38" s="41"/>
      <c r="EOL38" s="232"/>
      <c r="EOM38" s="233"/>
      <c r="EON38" s="234"/>
      <c r="EOO38" s="42"/>
      <c r="EOP38" s="43"/>
      <c r="EOQ38" s="44"/>
      <c r="EOR38" s="41"/>
      <c r="EOS38" s="232"/>
      <c r="EOT38" s="233"/>
      <c r="EOU38" s="234"/>
      <c r="EOV38" s="42"/>
      <c r="EOW38" s="43"/>
      <c r="EOX38" s="44"/>
      <c r="EOY38" s="41"/>
      <c r="EOZ38" s="232"/>
      <c r="EPA38" s="233"/>
      <c r="EPB38" s="234"/>
      <c r="EPC38" s="42"/>
      <c r="EPD38" s="43"/>
      <c r="EPE38" s="44"/>
      <c r="EPF38" s="41"/>
      <c r="EPG38" s="232"/>
      <c r="EPH38" s="233"/>
      <c r="EPI38" s="234"/>
      <c r="EPJ38" s="42"/>
      <c r="EPK38" s="43"/>
      <c r="EPL38" s="44"/>
      <c r="EPM38" s="41"/>
      <c r="EPN38" s="232"/>
      <c r="EPO38" s="233"/>
      <c r="EPP38" s="234"/>
      <c r="EPQ38" s="42"/>
      <c r="EPR38" s="43"/>
      <c r="EPS38" s="44"/>
      <c r="EPT38" s="41"/>
      <c r="EPU38" s="232"/>
      <c r="EPV38" s="233"/>
      <c r="EPW38" s="234"/>
      <c r="EPX38" s="42"/>
      <c r="EPY38" s="43"/>
      <c r="EPZ38" s="44"/>
      <c r="EQA38" s="41"/>
      <c r="EQB38" s="232"/>
      <c r="EQC38" s="233"/>
      <c r="EQD38" s="234"/>
      <c r="EQE38" s="42"/>
      <c r="EQF38" s="43"/>
      <c r="EQG38" s="44"/>
      <c r="EQH38" s="41"/>
      <c r="EQI38" s="232"/>
      <c r="EQJ38" s="233"/>
      <c r="EQK38" s="234"/>
      <c r="EQL38" s="42"/>
      <c r="EQM38" s="43"/>
      <c r="EQN38" s="44"/>
      <c r="EQO38" s="41"/>
      <c r="EQP38" s="232"/>
      <c r="EQQ38" s="233"/>
      <c r="EQR38" s="234"/>
      <c r="EQS38" s="42"/>
      <c r="EQT38" s="43"/>
      <c r="EQU38" s="44"/>
      <c r="EQV38" s="41"/>
      <c r="EQW38" s="232"/>
      <c r="EQX38" s="233"/>
      <c r="EQY38" s="234"/>
      <c r="EQZ38" s="42"/>
      <c r="ERA38" s="43"/>
      <c r="ERB38" s="44"/>
      <c r="ERC38" s="41"/>
      <c r="ERD38" s="232"/>
      <c r="ERE38" s="233"/>
      <c r="ERF38" s="234"/>
      <c r="ERG38" s="42"/>
      <c r="ERH38" s="43"/>
      <c r="ERI38" s="44"/>
      <c r="ERJ38" s="41"/>
      <c r="ERK38" s="232"/>
      <c r="ERL38" s="233"/>
      <c r="ERM38" s="234"/>
      <c r="ERN38" s="42"/>
      <c r="ERO38" s="43"/>
      <c r="ERP38" s="44"/>
      <c r="ERQ38" s="41"/>
      <c r="ERR38" s="232"/>
      <c r="ERS38" s="233"/>
      <c r="ERT38" s="234"/>
      <c r="ERU38" s="42"/>
      <c r="ERV38" s="43"/>
      <c r="ERW38" s="44"/>
      <c r="ERX38" s="41"/>
      <c r="ERY38" s="232"/>
      <c r="ERZ38" s="233"/>
      <c r="ESA38" s="234"/>
      <c r="ESB38" s="42"/>
      <c r="ESC38" s="43"/>
      <c r="ESD38" s="44"/>
      <c r="ESE38" s="41"/>
      <c r="ESF38" s="232"/>
      <c r="ESG38" s="233"/>
      <c r="ESH38" s="234"/>
      <c r="ESI38" s="42"/>
      <c r="ESJ38" s="43"/>
      <c r="ESK38" s="44"/>
      <c r="ESL38" s="41"/>
      <c r="ESM38" s="232"/>
      <c r="ESN38" s="233"/>
      <c r="ESO38" s="234"/>
      <c r="ESP38" s="42"/>
      <c r="ESQ38" s="43"/>
      <c r="ESR38" s="44"/>
      <c r="ESS38" s="41"/>
      <c r="EST38" s="232"/>
      <c r="ESU38" s="233"/>
      <c r="ESV38" s="234"/>
      <c r="ESW38" s="42"/>
      <c r="ESX38" s="43"/>
      <c r="ESY38" s="44"/>
      <c r="ESZ38" s="41"/>
      <c r="ETA38" s="232"/>
      <c r="ETB38" s="233"/>
      <c r="ETC38" s="234"/>
      <c r="ETD38" s="42"/>
      <c r="ETE38" s="43"/>
      <c r="ETF38" s="44"/>
      <c r="ETG38" s="41"/>
      <c r="ETH38" s="232"/>
      <c r="ETI38" s="233"/>
      <c r="ETJ38" s="234"/>
      <c r="ETK38" s="42"/>
      <c r="ETL38" s="43"/>
      <c r="ETM38" s="44"/>
      <c r="ETN38" s="41"/>
      <c r="ETO38" s="232"/>
      <c r="ETP38" s="233"/>
      <c r="ETQ38" s="234"/>
      <c r="ETR38" s="42"/>
      <c r="ETS38" s="43"/>
      <c r="ETT38" s="44"/>
      <c r="ETU38" s="41"/>
      <c r="ETV38" s="232"/>
      <c r="ETW38" s="233"/>
      <c r="ETX38" s="234"/>
      <c r="ETY38" s="42"/>
      <c r="ETZ38" s="43"/>
      <c r="EUA38" s="44"/>
      <c r="EUB38" s="41"/>
      <c r="EUC38" s="232"/>
      <c r="EUD38" s="233"/>
      <c r="EUE38" s="234"/>
      <c r="EUF38" s="42"/>
      <c r="EUG38" s="43"/>
      <c r="EUH38" s="44"/>
      <c r="EUI38" s="41"/>
      <c r="EUJ38" s="232"/>
      <c r="EUK38" s="233"/>
      <c r="EUL38" s="234"/>
      <c r="EUM38" s="42"/>
      <c r="EUN38" s="43"/>
      <c r="EUO38" s="44"/>
      <c r="EUP38" s="41"/>
      <c r="EUQ38" s="232"/>
      <c r="EUR38" s="233"/>
      <c r="EUS38" s="234"/>
      <c r="EUT38" s="42"/>
      <c r="EUU38" s="43"/>
      <c r="EUV38" s="44"/>
      <c r="EUW38" s="41"/>
      <c r="EUX38" s="232"/>
      <c r="EUY38" s="233"/>
      <c r="EUZ38" s="234"/>
      <c r="EVA38" s="42"/>
      <c r="EVB38" s="43"/>
      <c r="EVC38" s="44"/>
      <c r="EVD38" s="41"/>
      <c r="EVE38" s="232"/>
      <c r="EVF38" s="233"/>
      <c r="EVG38" s="234"/>
      <c r="EVH38" s="42"/>
      <c r="EVI38" s="43"/>
      <c r="EVJ38" s="44"/>
      <c r="EVK38" s="41"/>
      <c r="EVL38" s="232"/>
      <c r="EVM38" s="233"/>
      <c r="EVN38" s="234"/>
      <c r="EVO38" s="42"/>
      <c r="EVP38" s="43"/>
      <c r="EVQ38" s="44"/>
      <c r="EVR38" s="41"/>
      <c r="EVS38" s="232"/>
      <c r="EVT38" s="233"/>
      <c r="EVU38" s="234"/>
      <c r="EVV38" s="42"/>
      <c r="EVW38" s="43"/>
      <c r="EVX38" s="44"/>
      <c r="EVY38" s="41"/>
      <c r="EVZ38" s="232"/>
      <c r="EWA38" s="233"/>
      <c r="EWB38" s="234"/>
      <c r="EWC38" s="42"/>
      <c r="EWD38" s="43"/>
      <c r="EWE38" s="44"/>
      <c r="EWF38" s="41"/>
      <c r="EWG38" s="232"/>
      <c r="EWH38" s="233"/>
      <c r="EWI38" s="234"/>
      <c r="EWJ38" s="42"/>
      <c r="EWK38" s="43"/>
      <c r="EWL38" s="44"/>
      <c r="EWM38" s="41"/>
      <c r="EWN38" s="232"/>
      <c r="EWO38" s="233"/>
      <c r="EWP38" s="234"/>
      <c r="EWQ38" s="42"/>
      <c r="EWR38" s="43"/>
      <c r="EWS38" s="44"/>
      <c r="EWT38" s="41"/>
      <c r="EWU38" s="232"/>
      <c r="EWV38" s="233"/>
      <c r="EWW38" s="234"/>
      <c r="EWX38" s="42"/>
      <c r="EWY38" s="43"/>
      <c r="EWZ38" s="44"/>
      <c r="EXA38" s="41"/>
      <c r="EXB38" s="232"/>
      <c r="EXC38" s="233"/>
      <c r="EXD38" s="234"/>
      <c r="EXE38" s="42"/>
      <c r="EXF38" s="43"/>
      <c r="EXG38" s="44"/>
      <c r="EXH38" s="41"/>
      <c r="EXI38" s="232"/>
      <c r="EXJ38" s="233"/>
      <c r="EXK38" s="234"/>
      <c r="EXL38" s="42"/>
      <c r="EXM38" s="43"/>
      <c r="EXN38" s="44"/>
      <c r="EXO38" s="41"/>
      <c r="EXP38" s="232"/>
      <c r="EXQ38" s="233"/>
      <c r="EXR38" s="234"/>
      <c r="EXS38" s="42"/>
      <c r="EXT38" s="43"/>
      <c r="EXU38" s="44"/>
      <c r="EXV38" s="41"/>
      <c r="EXW38" s="232"/>
      <c r="EXX38" s="233"/>
      <c r="EXY38" s="234"/>
      <c r="EXZ38" s="42"/>
      <c r="EYA38" s="43"/>
      <c r="EYB38" s="44"/>
      <c r="EYC38" s="41"/>
      <c r="EYD38" s="232"/>
      <c r="EYE38" s="233"/>
      <c r="EYF38" s="234"/>
      <c r="EYG38" s="42"/>
      <c r="EYH38" s="43"/>
      <c r="EYI38" s="44"/>
      <c r="EYJ38" s="41"/>
      <c r="EYK38" s="232"/>
      <c r="EYL38" s="233"/>
      <c r="EYM38" s="234"/>
      <c r="EYN38" s="42"/>
      <c r="EYO38" s="43"/>
      <c r="EYP38" s="44"/>
      <c r="EYQ38" s="41"/>
      <c r="EYR38" s="232"/>
      <c r="EYS38" s="233"/>
      <c r="EYT38" s="234"/>
      <c r="EYU38" s="42"/>
      <c r="EYV38" s="43"/>
      <c r="EYW38" s="44"/>
      <c r="EYX38" s="41"/>
      <c r="EYY38" s="232"/>
      <c r="EYZ38" s="233"/>
      <c r="EZA38" s="234"/>
      <c r="EZB38" s="42"/>
      <c r="EZC38" s="43"/>
      <c r="EZD38" s="44"/>
      <c r="EZE38" s="41"/>
      <c r="EZF38" s="232"/>
      <c r="EZG38" s="233"/>
      <c r="EZH38" s="234"/>
      <c r="EZI38" s="42"/>
      <c r="EZJ38" s="43"/>
      <c r="EZK38" s="44"/>
      <c r="EZL38" s="41"/>
      <c r="EZM38" s="232"/>
      <c r="EZN38" s="233"/>
      <c r="EZO38" s="234"/>
      <c r="EZP38" s="42"/>
      <c r="EZQ38" s="43"/>
      <c r="EZR38" s="44"/>
      <c r="EZS38" s="41"/>
      <c r="EZT38" s="232"/>
      <c r="EZU38" s="233"/>
      <c r="EZV38" s="234"/>
      <c r="EZW38" s="42"/>
      <c r="EZX38" s="43"/>
      <c r="EZY38" s="44"/>
      <c r="EZZ38" s="41"/>
      <c r="FAA38" s="232"/>
      <c r="FAB38" s="233"/>
      <c r="FAC38" s="234"/>
      <c r="FAD38" s="42"/>
      <c r="FAE38" s="43"/>
      <c r="FAF38" s="44"/>
      <c r="FAG38" s="41"/>
      <c r="FAH38" s="232"/>
      <c r="FAI38" s="233"/>
      <c r="FAJ38" s="234"/>
      <c r="FAK38" s="42"/>
      <c r="FAL38" s="43"/>
      <c r="FAM38" s="44"/>
      <c r="FAN38" s="41"/>
      <c r="FAO38" s="232"/>
      <c r="FAP38" s="233"/>
      <c r="FAQ38" s="234"/>
      <c r="FAR38" s="42"/>
      <c r="FAS38" s="43"/>
      <c r="FAT38" s="44"/>
      <c r="FAU38" s="41"/>
      <c r="FAV38" s="232"/>
      <c r="FAW38" s="233"/>
      <c r="FAX38" s="234"/>
      <c r="FAY38" s="42"/>
      <c r="FAZ38" s="43"/>
      <c r="FBA38" s="44"/>
      <c r="FBB38" s="41"/>
      <c r="FBC38" s="232"/>
      <c r="FBD38" s="233"/>
      <c r="FBE38" s="234"/>
      <c r="FBF38" s="42"/>
      <c r="FBG38" s="43"/>
      <c r="FBH38" s="44"/>
      <c r="FBI38" s="41"/>
      <c r="FBJ38" s="232"/>
      <c r="FBK38" s="233"/>
      <c r="FBL38" s="234"/>
      <c r="FBM38" s="42"/>
      <c r="FBN38" s="43"/>
      <c r="FBO38" s="44"/>
      <c r="FBP38" s="41"/>
      <c r="FBQ38" s="232"/>
      <c r="FBR38" s="233"/>
      <c r="FBS38" s="234"/>
      <c r="FBT38" s="42"/>
      <c r="FBU38" s="43"/>
      <c r="FBV38" s="44"/>
      <c r="FBW38" s="41"/>
      <c r="FBX38" s="232"/>
      <c r="FBY38" s="233"/>
      <c r="FBZ38" s="234"/>
      <c r="FCA38" s="42"/>
      <c r="FCB38" s="43"/>
      <c r="FCC38" s="44"/>
      <c r="FCD38" s="41"/>
      <c r="FCE38" s="232"/>
      <c r="FCF38" s="233"/>
      <c r="FCG38" s="234"/>
      <c r="FCH38" s="42"/>
      <c r="FCI38" s="43"/>
      <c r="FCJ38" s="44"/>
      <c r="FCK38" s="41"/>
      <c r="FCL38" s="232"/>
      <c r="FCM38" s="233"/>
      <c r="FCN38" s="234"/>
      <c r="FCO38" s="42"/>
      <c r="FCP38" s="43"/>
      <c r="FCQ38" s="44"/>
      <c r="FCR38" s="41"/>
      <c r="FCS38" s="232"/>
      <c r="FCT38" s="233"/>
      <c r="FCU38" s="234"/>
      <c r="FCV38" s="42"/>
      <c r="FCW38" s="43"/>
      <c r="FCX38" s="44"/>
      <c r="FCY38" s="41"/>
      <c r="FCZ38" s="232"/>
      <c r="FDA38" s="233"/>
      <c r="FDB38" s="234"/>
      <c r="FDC38" s="42"/>
      <c r="FDD38" s="43"/>
      <c r="FDE38" s="44"/>
      <c r="FDF38" s="41"/>
      <c r="FDG38" s="232"/>
      <c r="FDH38" s="233"/>
      <c r="FDI38" s="234"/>
      <c r="FDJ38" s="42"/>
      <c r="FDK38" s="43"/>
      <c r="FDL38" s="44"/>
      <c r="FDM38" s="41"/>
      <c r="FDN38" s="232"/>
      <c r="FDO38" s="233"/>
      <c r="FDP38" s="234"/>
      <c r="FDQ38" s="42"/>
      <c r="FDR38" s="43"/>
      <c r="FDS38" s="44"/>
      <c r="FDT38" s="41"/>
      <c r="FDU38" s="232"/>
      <c r="FDV38" s="233"/>
      <c r="FDW38" s="234"/>
      <c r="FDX38" s="42"/>
      <c r="FDY38" s="43"/>
      <c r="FDZ38" s="44"/>
      <c r="FEA38" s="41"/>
      <c r="FEB38" s="232"/>
      <c r="FEC38" s="233"/>
      <c r="FED38" s="234"/>
      <c r="FEE38" s="42"/>
      <c r="FEF38" s="43"/>
      <c r="FEG38" s="44"/>
      <c r="FEH38" s="41"/>
      <c r="FEI38" s="232"/>
      <c r="FEJ38" s="233"/>
      <c r="FEK38" s="234"/>
      <c r="FEL38" s="42"/>
      <c r="FEM38" s="43"/>
      <c r="FEN38" s="44"/>
      <c r="FEO38" s="41"/>
      <c r="FEP38" s="232"/>
      <c r="FEQ38" s="233"/>
      <c r="FER38" s="234"/>
      <c r="FES38" s="42"/>
      <c r="FET38" s="43"/>
      <c r="FEU38" s="44"/>
      <c r="FEV38" s="41"/>
      <c r="FEW38" s="232"/>
      <c r="FEX38" s="233"/>
      <c r="FEY38" s="234"/>
      <c r="FEZ38" s="42"/>
      <c r="FFA38" s="43"/>
      <c r="FFB38" s="44"/>
      <c r="FFC38" s="41"/>
      <c r="FFD38" s="232"/>
      <c r="FFE38" s="233"/>
      <c r="FFF38" s="234"/>
      <c r="FFG38" s="42"/>
      <c r="FFH38" s="43"/>
      <c r="FFI38" s="44"/>
      <c r="FFJ38" s="41"/>
      <c r="FFK38" s="232"/>
      <c r="FFL38" s="233"/>
      <c r="FFM38" s="234"/>
      <c r="FFN38" s="42"/>
      <c r="FFO38" s="43"/>
      <c r="FFP38" s="44"/>
      <c r="FFQ38" s="41"/>
      <c r="FFR38" s="232"/>
      <c r="FFS38" s="233"/>
      <c r="FFT38" s="234"/>
      <c r="FFU38" s="42"/>
      <c r="FFV38" s="43"/>
      <c r="FFW38" s="44"/>
      <c r="FFX38" s="41"/>
      <c r="FFY38" s="232"/>
      <c r="FFZ38" s="233"/>
      <c r="FGA38" s="234"/>
      <c r="FGB38" s="42"/>
      <c r="FGC38" s="43"/>
      <c r="FGD38" s="44"/>
      <c r="FGE38" s="41"/>
      <c r="FGF38" s="232"/>
      <c r="FGG38" s="233"/>
      <c r="FGH38" s="234"/>
      <c r="FGI38" s="42"/>
      <c r="FGJ38" s="43"/>
      <c r="FGK38" s="44"/>
      <c r="FGL38" s="41"/>
      <c r="FGM38" s="232"/>
      <c r="FGN38" s="233"/>
      <c r="FGO38" s="234"/>
      <c r="FGP38" s="42"/>
      <c r="FGQ38" s="43"/>
      <c r="FGR38" s="44"/>
      <c r="FGS38" s="41"/>
      <c r="FGT38" s="232"/>
      <c r="FGU38" s="233"/>
      <c r="FGV38" s="234"/>
      <c r="FGW38" s="42"/>
      <c r="FGX38" s="43"/>
      <c r="FGY38" s="44"/>
      <c r="FGZ38" s="41"/>
      <c r="FHA38" s="232"/>
      <c r="FHB38" s="233"/>
      <c r="FHC38" s="234"/>
      <c r="FHD38" s="42"/>
      <c r="FHE38" s="43"/>
      <c r="FHF38" s="44"/>
      <c r="FHG38" s="41"/>
      <c r="FHH38" s="232"/>
      <c r="FHI38" s="233"/>
      <c r="FHJ38" s="234"/>
      <c r="FHK38" s="42"/>
      <c r="FHL38" s="43"/>
      <c r="FHM38" s="44"/>
      <c r="FHN38" s="41"/>
      <c r="FHO38" s="232"/>
      <c r="FHP38" s="233"/>
      <c r="FHQ38" s="234"/>
      <c r="FHR38" s="42"/>
      <c r="FHS38" s="43"/>
      <c r="FHT38" s="44"/>
      <c r="FHU38" s="41"/>
      <c r="FHV38" s="232"/>
      <c r="FHW38" s="233"/>
      <c r="FHX38" s="234"/>
      <c r="FHY38" s="42"/>
      <c r="FHZ38" s="43"/>
      <c r="FIA38" s="44"/>
      <c r="FIB38" s="41"/>
      <c r="FIC38" s="232"/>
      <c r="FID38" s="233"/>
      <c r="FIE38" s="234"/>
      <c r="FIF38" s="42"/>
      <c r="FIG38" s="43"/>
      <c r="FIH38" s="44"/>
      <c r="FII38" s="41"/>
      <c r="FIJ38" s="232"/>
      <c r="FIK38" s="233"/>
      <c r="FIL38" s="234"/>
      <c r="FIM38" s="42"/>
      <c r="FIN38" s="43"/>
      <c r="FIO38" s="44"/>
      <c r="FIP38" s="41"/>
      <c r="FIQ38" s="232"/>
      <c r="FIR38" s="233"/>
      <c r="FIS38" s="234"/>
      <c r="FIT38" s="42"/>
      <c r="FIU38" s="43"/>
      <c r="FIV38" s="44"/>
      <c r="FIW38" s="41"/>
      <c r="FIX38" s="232"/>
      <c r="FIY38" s="233"/>
      <c r="FIZ38" s="234"/>
      <c r="FJA38" s="42"/>
      <c r="FJB38" s="43"/>
      <c r="FJC38" s="44"/>
      <c r="FJD38" s="41"/>
      <c r="FJE38" s="232"/>
      <c r="FJF38" s="233"/>
      <c r="FJG38" s="234"/>
      <c r="FJH38" s="42"/>
      <c r="FJI38" s="43"/>
      <c r="FJJ38" s="44"/>
      <c r="FJK38" s="41"/>
      <c r="FJL38" s="232"/>
      <c r="FJM38" s="233"/>
      <c r="FJN38" s="234"/>
      <c r="FJO38" s="42"/>
      <c r="FJP38" s="43"/>
      <c r="FJQ38" s="44"/>
      <c r="FJR38" s="41"/>
      <c r="FJS38" s="232"/>
      <c r="FJT38" s="233"/>
      <c r="FJU38" s="234"/>
      <c r="FJV38" s="42"/>
      <c r="FJW38" s="43"/>
      <c r="FJX38" s="44"/>
      <c r="FJY38" s="41"/>
      <c r="FJZ38" s="232"/>
      <c r="FKA38" s="233"/>
      <c r="FKB38" s="234"/>
      <c r="FKC38" s="42"/>
      <c r="FKD38" s="43"/>
      <c r="FKE38" s="44"/>
      <c r="FKF38" s="41"/>
      <c r="FKG38" s="232"/>
      <c r="FKH38" s="233"/>
      <c r="FKI38" s="234"/>
      <c r="FKJ38" s="42"/>
      <c r="FKK38" s="43"/>
      <c r="FKL38" s="44"/>
      <c r="FKM38" s="41"/>
      <c r="FKN38" s="232"/>
      <c r="FKO38" s="233"/>
      <c r="FKP38" s="234"/>
      <c r="FKQ38" s="42"/>
      <c r="FKR38" s="43"/>
      <c r="FKS38" s="44"/>
      <c r="FKT38" s="41"/>
      <c r="FKU38" s="232"/>
      <c r="FKV38" s="233"/>
      <c r="FKW38" s="234"/>
      <c r="FKX38" s="42"/>
      <c r="FKY38" s="43"/>
      <c r="FKZ38" s="44"/>
      <c r="FLA38" s="41"/>
      <c r="FLB38" s="232"/>
      <c r="FLC38" s="233"/>
      <c r="FLD38" s="234"/>
      <c r="FLE38" s="42"/>
      <c r="FLF38" s="43"/>
      <c r="FLG38" s="44"/>
      <c r="FLH38" s="41"/>
      <c r="FLI38" s="232"/>
      <c r="FLJ38" s="233"/>
      <c r="FLK38" s="234"/>
      <c r="FLL38" s="42"/>
      <c r="FLM38" s="43"/>
      <c r="FLN38" s="44"/>
      <c r="FLO38" s="41"/>
      <c r="FLP38" s="232"/>
      <c r="FLQ38" s="233"/>
      <c r="FLR38" s="234"/>
      <c r="FLS38" s="42"/>
      <c r="FLT38" s="43"/>
      <c r="FLU38" s="44"/>
      <c r="FLV38" s="41"/>
      <c r="FLW38" s="232"/>
      <c r="FLX38" s="233"/>
      <c r="FLY38" s="234"/>
      <c r="FLZ38" s="42"/>
      <c r="FMA38" s="43"/>
      <c r="FMB38" s="44"/>
      <c r="FMC38" s="41"/>
      <c r="FMD38" s="232"/>
      <c r="FME38" s="233"/>
      <c r="FMF38" s="234"/>
      <c r="FMG38" s="42"/>
      <c r="FMH38" s="43"/>
      <c r="FMI38" s="44"/>
      <c r="FMJ38" s="41"/>
      <c r="FMK38" s="232"/>
      <c r="FML38" s="233"/>
      <c r="FMM38" s="234"/>
      <c r="FMN38" s="42"/>
      <c r="FMO38" s="43"/>
      <c r="FMP38" s="44"/>
      <c r="FMQ38" s="41"/>
      <c r="FMR38" s="232"/>
      <c r="FMS38" s="233"/>
      <c r="FMT38" s="234"/>
      <c r="FMU38" s="42"/>
      <c r="FMV38" s="43"/>
      <c r="FMW38" s="44"/>
      <c r="FMX38" s="41"/>
      <c r="FMY38" s="232"/>
      <c r="FMZ38" s="233"/>
      <c r="FNA38" s="234"/>
      <c r="FNB38" s="42"/>
      <c r="FNC38" s="43"/>
      <c r="FND38" s="44"/>
      <c r="FNE38" s="41"/>
      <c r="FNF38" s="232"/>
      <c r="FNG38" s="233"/>
      <c r="FNH38" s="234"/>
      <c r="FNI38" s="42"/>
      <c r="FNJ38" s="43"/>
      <c r="FNK38" s="44"/>
      <c r="FNL38" s="41"/>
      <c r="FNM38" s="232"/>
      <c r="FNN38" s="233"/>
      <c r="FNO38" s="234"/>
      <c r="FNP38" s="42"/>
      <c r="FNQ38" s="43"/>
      <c r="FNR38" s="44"/>
      <c r="FNS38" s="41"/>
      <c r="FNT38" s="232"/>
      <c r="FNU38" s="233"/>
      <c r="FNV38" s="234"/>
      <c r="FNW38" s="42"/>
      <c r="FNX38" s="43"/>
      <c r="FNY38" s="44"/>
      <c r="FNZ38" s="41"/>
      <c r="FOA38" s="232"/>
      <c r="FOB38" s="233"/>
      <c r="FOC38" s="234"/>
      <c r="FOD38" s="42"/>
      <c r="FOE38" s="43"/>
      <c r="FOF38" s="44"/>
      <c r="FOG38" s="41"/>
      <c r="FOH38" s="232"/>
      <c r="FOI38" s="233"/>
      <c r="FOJ38" s="234"/>
      <c r="FOK38" s="42"/>
      <c r="FOL38" s="43"/>
      <c r="FOM38" s="44"/>
      <c r="FON38" s="41"/>
      <c r="FOO38" s="232"/>
      <c r="FOP38" s="233"/>
      <c r="FOQ38" s="234"/>
      <c r="FOR38" s="42"/>
      <c r="FOS38" s="43"/>
      <c r="FOT38" s="44"/>
      <c r="FOU38" s="41"/>
      <c r="FOV38" s="232"/>
      <c r="FOW38" s="233"/>
      <c r="FOX38" s="234"/>
      <c r="FOY38" s="42"/>
      <c r="FOZ38" s="43"/>
      <c r="FPA38" s="44"/>
      <c r="FPB38" s="41"/>
      <c r="FPC38" s="232"/>
      <c r="FPD38" s="233"/>
      <c r="FPE38" s="234"/>
      <c r="FPF38" s="42"/>
      <c r="FPG38" s="43"/>
      <c r="FPH38" s="44"/>
      <c r="FPI38" s="41"/>
      <c r="FPJ38" s="232"/>
      <c r="FPK38" s="233"/>
      <c r="FPL38" s="234"/>
      <c r="FPM38" s="42"/>
      <c r="FPN38" s="43"/>
      <c r="FPO38" s="44"/>
      <c r="FPP38" s="41"/>
      <c r="FPQ38" s="232"/>
      <c r="FPR38" s="233"/>
      <c r="FPS38" s="234"/>
      <c r="FPT38" s="42"/>
      <c r="FPU38" s="43"/>
      <c r="FPV38" s="44"/>
      <c r="FPW38" s="41"/>
      <c r="FPX38" s="232"/>
      <c r="FPY38" s="233"/>
      <c r="FPZ38" s="234"/>
      <c r="FQA38" s="42"/>
      <c r="FQB38" s="43"/>
      <c r="FQC38" s="44"/>
      <c r="FQD38" s="41"/>
      <c r="FQE38" s="232"/>
      <c r="FQF38" s="233"/>
      <c r="FQG38" s="234"/>
      <c r="FQH38" s="42"/>
      <c r="FQI38" s="43"/>
      <c r="FQJ38" s="44"/>
      <c r="FQK38" s="41"/>
      <c r="FQL38" s="232"/>
      <c r="FQM38" s="233"/>
      <c r="FQN38" s="234"/>
      <c r="FQO38" s="42"/>
      <c r="FQP38" s="43"/>
      <c r="FQQ38" s="44"/>
      <c r="FQR38" s="41"/>
      <c r="FQS38" s="232"/>
      <c r="FQT38" s="233"/>
      <c r="FQU38" s="234"/>
      <c r="FQV38" s="42"/>
      <c r="FQW38" s="43"/>
      <c r="FQX38" s="44"/>
      <c r="FQY38" s="41"/>
      <c r="FQZ38" s="232"/>
      <c r="FRA38" s="233"/>
      <c r="FRB38" s="234"/>
      <c r="FRC38" s="42"/>
      <c r="FRD38" s="43"/>
      <c r="FRE38" s="44"/>
      <c r="FRF38" s="41"/>
      <c r="FRG38" s="232"/>
      <c r="FRH38" s="233"/>
      <c r="FRI38" s="234"/>
      <c r="FRJ38" s="42"/>
      <c r="FRK38" s="43"/>
      <c r="FRL38" s="44"/>
      <c r="FRM38" s="41"/>
      <c r="FRN38" s="232"/>
      <c r="FRO38" s="233"/>
      <c r="FRP38" s="234"/>
      <c r="FRQ38" s="42"/>
      <c r="FRR38" s="43"/>
      <c r="FRS38" s="44"/>
      <c r="FRT38" s="41"/>
      <c r="FRU38" s="232"/>
      <c r="FRV38" s="233"/>
      <c r="FRW38" s="234"/>
      <c r="FRX38" s="42"/>
      <c r="FRY38" s="43"/>
      <c r="FRZ38" s="44"/>
      <c r="FSA38" s="41"/>
      <c r="FSB38" s="232"/>
      <c r="FSC38" s="233"/>
      <c r="FSD38" s="234"/>
      <c r="FSE38" s="42"/>
      <c r="FSF38" s="43"/>
      <c r="FSG38" s="44"/>
      <c r="FSH38" s="41"/>
      <c r="FSI38" s="232"/>
      <c r="FSJ38" s="233"/>
      <c r="FSK38" s="234"/>
      <c r="FSL38" s="42"/>
      <c r="FSM38" s="43"/>
      <c r="FSN38" s="44"/>
      <c r="FSO38" s="41"/>
      <c r="FSP38" s="232"/>
      <c r="FSQ38" s="233"/>
      <c r="FSR38" s="234"/>
      <c r="FSS38" s="42"/>
      <c r="FST38" s="43"/>
      <c r="FSU38" s="44"/>
      <c r="FSV38" s="41"/>
      <c r="FSW38" s="232"/>
      <c r="FSX38" s="233"/>
      <c r="FSY38" s="234"/>
      <c r="FSZ38" s="42"/>
      <c r="FTA38" s="43"/>
      <c r="FTB38" s="44"/>
      <c r="FTC38" s="41"/>
      <c r="FTD38" s="232"/>
      <c r="FTE38" s="233"/>
      <c r="FTF38" s="234"/>
      <c r="FTG38" s="42"/>
      <c r="FTH38" s="43"/>
      <c r="FTI38" s="44"/>
      <c r="FTJ38" s="41"/>
      <c r="FTK38" s="232"/>
      <c r="FTL38" s="233"/>
      <c r="FTM38" s="234"/>
      <c r="FTN38" s="42"/>
      <c r="FTO38" s="43"/>
      <c r="FTP38" s="44"/>
      <c r="FTQ38" s="41"/>
      <c r="FTR38" s="232"/>
      <c r="FTS38" s="233"/>
      <c r="FTT38" s="234"/>
      <c r="FTU38" s="42"/>
      <c r="FTV38" s="43"/>
      <c r="FTW38" s="44"/>
      <c r="FTX38" s="41"/>
      <c r="FTY38" s="232"/>
      <c r="FTZ38" s="233"/>
      <c r="FUA38" s="234"/>
      <c r="FUB38" s="42"/>
      <c r="FUC38" s="43"/>
      <c r="FUD38" s="44"/>
      <c r="FUE38" s="41"/>
      <c r="FUF38" s="232"/>
      <c r="FUG38" s="233"/>
      <c r="FUH38" s="234"/>
      <c r="FUI38" s="42"/>
      <c r="FUJ38" s="43"/>
      <c r="FUK38" s="44"/>
      <c r="FUL38" s="41"/>
      <c r="FUM38" s="232"/>
      <c r="FUN38" s="233"/>
      <c r="FUO38" s="234"/>
      <c r="FUP38" s="42"/>
      <c r="FUQ38" s="43"/>
      <c r="FUR38" s="44"/>
      <c r="FUS38" s="41"/>
      <c r="FUT38" s="232"/>
      <c r="FUU38" s="233"/>
      <c r="FUV38" s="234"/>
      <c r="FUW38" s="42"/>
      <c r="FUX38" s="43"/>
      <c r="FUY38" s="44"/>
      <c r="FUZ38" s="41"/>
      <c r="FVA38" s="232"/>
      <c r="FVB38" s="233"/>
      <c r="FVC38" s="234"/>
      <c r="FVD38" s="42"/>
      <c r="FVE38" s="43"/>
      <c r="FVF38" s="44"/>
      <c r="FVG38" s="41"/>
      <c r="FVH38" s="232"/>
      <c r="FVI38" s="233"/>
      <c r="FVJ38" s="234"/>
      <c r="FVK38" s="42"/>
      <c r="FVL38" s="43"/>
      <c r="FVM38" s="44"/>
      <c r="FVN38" s="41"/>
      <c r="FVO38" s="232"/>
      <c r="FVP38" s="233"/>
      <c r="FVQ38" s="234"/>
      <c r="FVR38" s="42"/>
      <c r="FVS38" s="43"/>
      <c r="FVT38" s="44"/>
      <c r="FVU38" s="41"/>
      <c r="FVV38" s="232"/>
      <c r="FVW38" s="233"/>
      <c r="FVX38" s="234"/>
      <c r="FVY38" s="42"/>
      <c r="FVZ38" s="43"/>
      <c r="FWA38" s="44"/>
      <c r="FWB38" s="41"/>
      <c r="FWC38" s="232"/>
      <c r="FWD38" s="233"/>
      <c r="FWE38" s="234"/>
      <c r="FWF38" s="42"/>
      <c r="FWG38" s="43"/>
      <c r="FWH38" s="44"/>
      <c r="FWI38" s="41"/>
      <c r="FWJ38" s="232"/>
      <c r="FWK38" s="233"/>
      <c r="FWL38" s="234"/>
      <c r="FWM38" s="42"/>
      <c r="FWN38" s="43"/>
      <c r="FWO38" s="44"/>
      <c r="FWP38" s="41"/>
      <c r="FWQ38" s="232"/>
      <c r="FWR38" s="233"/>
      <c r="FWS38" s="234"/>
      <c r="FWT38" s="42"/>
      <c r="FWU38" s="43"/>
      <c r="FWV38" s="44"/>
      <c r="FWW38" s="41"/>
      <c r="FWX38" s="232"/>
      <c r="FWY38" s="233"/>
      <c r="FWZ38" s="234"/>
      <c r="FXA38" s="42"/>
      <c r="FXB38" s="43"/>
      <c r="FXC38" s="44"/>
      <c r="FXD38" s="41"/>
      <c r="FXE38" s="232"/>
      <c r="FXF38" s="233"/>
      <c r="FXG38" s="234"/>
      <c r="FXH38" s="42"/>
      <c r="FXI38" s="43"/>
      <c r="FXJ38" s="44"/>
      <c r="FXK38" s="41"/>
      <c r="FXL38" s="232"/>
      <c r="FXM38" s="233"/>
      <c r="FXN38" s="234"/>
      <c r="FXO38" s="42"/>
      <c r="FXP38" s="43"/>
      <c r="FXQ38" s="44"/>
      <c r="FXR38" s="41"/>
      <c r="FXS38" s="232"/>
      <c r="FXT38" s="233"/>
      <c r="FXU38" s="234"/>
      <c r="FXV38" s="42"/>
      <c r="FXW38" s="43"/>
      <c r="FXX38" s="44"/>
      <c r="FXY38" s="41"/>
      <c r="FXZ38" s="232"/>
      <c r="FYA38" s="233"/>
      <c r="FYB38" s="234"/>
      <c r="FYC38" s="42"/>
      <c r="FYD38" s="43"/>
      <c r="FYE38" s="44"/>
      <c r="FYF38" s="41"/>
      <c r="FYG38" s="232"/>
      <c r="FYH38" s="233"/>
      <c r="FYI38" s="234"/>
      <c r="FYJ38" s="42"/>
      <c r="FYK38" s="43"/>
      <c r="FYL38" s="44"/>
      <c r="FYM38" s="41"/>
      <c r="FYN38" s="232"/>
      <c r="FYO38" s="233"/>
      <c r="FYP38" s="234"/>
      <c r="FYQ38" s="42"/>
      <c r="FYR38" s="43"/>
      <c r="FYS38" s="44"/>
      <c r="FYT38" s="41"/>
      <c r="FYU38" s="232"/>
      <c r="FYV38" s="233"/>
      <c r="FYW38" s="234"/>
      <c r="FYX38" s="42"/>
      <c r="FYY38" s="43"/>
      <c r="FYZ38" s="44"/>
      <c r="FZA38" s="41"/>
      <c r="FZB38" s="232"/>
      <c r="FZC38" s="233"/>
      <c r="FZD38" s="234"/>
      <c r="FZE38" s="42"/>
      <c r="FZF38" s="43"/>
      <c r="FZG38" s="44"/>
      <c r="FZH38" s="41"/>
      <c r="FZI38" s="232"/>
      <c r="FZJ38" s="233"/>
      <c r="FZK38" s="234"/>
      <c r="FZL38" s="42"/>
      <c r="FZM38" s="43"/>
      <c r="FZN38" s="44"/>
      <c r="FZO38" s="41"/>
      <c r="FZP38" s="232"/>
      <c r="FZQ38" s="233"/>
      <c r="FZR38" s="234"/>
      <c r="FZS38" s="42"/>
      <c r="FZT38" s="43"/>
      <c r="FZU38" s="44"/>
      <c r="FZV38" s="41"/>
      <c r="FZW38" s="232"/>
      <c r="FZX38" s="233"/>
      <c r="FZY38" s="234"/>
      <c r="FZZ38" s="42"/>
      <c r="GAA38" s="43"/>
      <c r="GAB38" s="44"/>
      <c r="GAC38" s="41"/>
      <c r="GAD38" s="232"/>
      <c r="GAE38" s="233"/>
      <c r="GAF38" s="234"/>
      <c r="GAG38" s="42"/>
      <c r="GAH38" s="43"/>
      <c r="GAI38" s="44"/>
      <c r="GAJ38" s="41"/>
      <c r="GAK38" s="232"/>
      <c r="GAL38" s="233"/>
      <c r="GAM38" s="234"/>
      <c r="GAN38" s="42"/>
      <c r="GAO38" s="43"/>
      <c r="GAP38" s="44"/>
      <c r="GAQ38" s="41"/>
      <c r="GAR38" s="232"/>
      <c r="GAS38" s="233"/>
      <c r="GAT38" s="234"/>
      <c r="GAU38" s="42"/>
      <c r="GAV38" s="43"/>
      <c r="GAW38" s="44"/>
      <c r="GAX38" s="41"/>
      <c r="GAY38" s="232"/>
      <c r="GAZ38" s="233"/>
      <c r="GBA38" s="234"/>
      <c r="GBB38" s="42"/>
      <c r="GBC38" s="43"/>
      <c r="GBD38" s="44"/>
      <c r="GBE38" s="41"/>
      <c r="GBF38" s="232"/>
      <c r="GBG38" s="233"/>
      <c r="GBH38" s="234"/>
      <c r="GBI38" s="42"/>
      <c r="GBJ38" s="43"/>
      <c r="GBK38" s="44"/>
      <c r="GBL38" s="41"/>
      <c r="GBM38" s="232"/>
      <c r="GBN38" s="233"/>
      <c r="GBO38" s="234"/>
      <c r="GBP38" s="42"/>
      <c r="GBQ38" s="43"/>
      <c r="GBR38" s="44"/>
      <c r="GBS38" s="41"/>
      <c r="GBT38" s="232"/>
      <c r="GBU38" s="233"/>
      <c r="GBV38" s="234"/>
      <c r="GBW38" s="42"/>
      <c r="GBX38" s="43"/>
      <c r="GBY38" s="44"/>
      <c r="GBZ38" s="41"/>
      <c r="GCA38" s="232"/>
      <c r="GCB38" s="233"/>
      <c r="GCC38" s="234"/>
      <c r="GCD38" s="42"/>
      <c r="GCE38" s="43"/>
      <c r="GCF38" s="44"/>
      <c r="GCG38" s="41"/>
      <c r="GCH38" s="232"/>
      <c r="GCI38" s="233"/>
      <c r="GCJ38" s="234"/>
      <c r="GCK38" s="42"/>
      <c r="GCL38" s="43"/>
      <c r="GCM38" s="44"/>
      <c r="GCN38" s="41"/>
      <c r="GCO38" s="232"/>
      <c r="GCP38" s="233"/>
      <c r="GCQ38" s="234"/>
      <c r="GCR38" s="42"/>
      <c r="GCS38" s="43"/>
      <c r="GCT38" s="44"/>
      <c r="GCU38" s="41"/>
      <c r="GCV38" s="232"/>
      <c r="GCW38" s="233"/>
      <c r="GCX38" s="234"/>
      <c r="GCY38" s="42"/>
      <c r="GCZ38" s="43"/>
      <c r="GDA38" s="44"/>
      <c r="GDB38" s="41"/>
      <c r="GDC38" s="232"/>
      <c r="GDD38" s="233"/>
      <c r="GDE38" s="234"/>
      <c r="GDF38" s="42"/>
      <c r="GDG38" s="43"/>
      <c r="GDH38" s="44"/>
      <c r="GDI38" s="41"/>
      <c r="GDJ38" s="232"/>
      <c r="GDK38" s="233"/>
      <c r="GDL38" s="234"/>
      <c r="GDM38" s="42"/>
      <c r="GDN38" s="43"/>
      <c r="GDO38" s="44"/>
      <c r="GDP38" s="41"/>
      <c r="GDQ38" s="232"/>
      <c r="GDR38" s="233"/>
      <c r="GDS38" s="234"/>
      <c r="GDT38" s="42"/>
      <c r="GDU38" s="43"/>
      <c r="GDV38" s="44"/>
      <c r="GDW38" s="41"/>
      <c r="GDX38" s="232"/>
      <c r="GDY38" s="233"/>
      <c r="GDZ38" s="234"/>
      <c r="GEA38" s="42"/>
      <c r="GEB38" s="43"/>
      <c r="GEC38" s="44"/>
      <c r="GED38" s="41"/>
      <c r="GEE38" s="232"/>
      <c r="GEF38" s="233"/>
      <c r="GEG38" s="234"/>
      <c r="GEH38" s="42"/>
      <c r="GEI38" s="43"/>
      <c r="GEJ38" s="44"/>
      <c r="GEK38" s="41"/>
      <c r="GEL38" s="232"/>
      <c r="GEM38" s="233"/>
      <c r="GEN38" s="234"/>
      <c r="GEO38" s="42"/>
      <c r="GEP38" s="43"/>
      <c r="GEQ38" s="44"/>
      <c r="GER38" s="41"/>
      <c r="GES38" s="232"/>
      <c r="GET38" s="233"/>
      <c r="GEU38" s="234"/>
      <c r="GEV38" s="42"/>
      <c r="GEW38" s="43"/>
      <c r="GEX38" s="44"/>
      <c r="GEY38" s="41"/>
      <c r="GEZ38" s="232"/>
      <c r="GFA38" s="233"/>
      <c r="GFB38" s="234"/>
      <c r="GFC38" s="42"/>
      <c r="GFD38" s="43"/>
      <c r="GFE38" s="44"/>
      <c r="GFF38" s="41"/>
      <c r="GFG38" s="232"/>
      <c r="GFH38" s="233"/>
      <c r="GFI38" s="234"/>
      <c r="GFJ38" s="42"/>
      <c r="GFK38" s="43"/>
      <c r="GFL38" s="44"/>
      <c r="GFM38" s="41"/>
      <c r="GFN38" s="232"/>
      <c r="GFO38" s="233"/>
      <c r="GFP38" s="234"/>
      <c r="GFQ38" s="42"/>
      <c r="GFR38" s="43"/>
      <c r="GFS38" s="44"/>
      <c r="GFT38" s="41"/>
      <c r="GFU38" s="232"/>
      <c r="GFV38" s="233"/>
      <c r="GFW38" s="234"/>
      <c r="GFX38" s="42"/>
      <c r="GFY38" s="43"/>
      <c r="GFZ38" s="44"/>
      <c r="GGA38" s="41"/>
      <c r="GGB38" s="232"/>
      <c r="GGC38" s="233"/>
      <c r="GGD38" s="234"/>
      <c r="GGE38" s="42"/>
      <c r="GGF38" s="43"/>
      <c r="GGG38" s="44"/>
      <c r="GGH38" s="41"/>
      <c r="GGI38" s="232"/>
      <c r="GGJ38" s="233"/>
      <c r="GGK38" s="234"/>
      <c r="GGL38" s="42"/>
      <c r="GGM38" s="43"/>
      <c r="GGN38" s="44"/>
      <c r="GGO38" s="41"/>
      <c r="GGP38" s="232"/>
      <c r="GGQ38" s="233"/>
      <c r="GGR38" s="234"/>
      <c r="GGS38" s="42"/>
      <c r="GGT38" s="43"/>
      <c r="GGU38" s="44"/>
      <c r="GGV38" s="41"/>
      <c r="GGW38" s="232"/>
      <c r="GGX38" s="233"/>
      <c r="GGY38" s="234"/>
      <c r="GGZ38" s="42"/>
      <c r="GHA38" s="43"/>
      <c r="GHB38" s="44"/>
      <c r="GHC38" s="41"/>
      <c r="GHD38" s="232"/>
      <c r="GHE38" s="233"/>
      <c r="GHF38" s="234"/>
      <c r="GHG38" s="42"/>
      <c r="GHH38" s="43"/>
      <c r="GHI38" s="44"/>
      <c r="GHJ38" s="41"/>
      <c r="GHK38" s="232"/>
      <c r="GHL38" s="233"/>
      <c r="GHM38" s="234"/>
      <c r="GHN38" s="42"/>
      <c r="GHO38" s="43"/>
      <c r="GHP38" s="44"/>
      <c r="GHQ38" s="41"/>
      <c r="GHR38" s="232"/>
      <c r="GHS38" s="233"/>
      <c r="GHT38" s="234"/>
      <c r="GHU38" s="42"/>
      <c r="GHV38" s="43"/>
      <c r="GHW38" s="44"/>
      <c r="GHX38" s="41"/>
      <c r="GHY38" s="232"/>
      <c r="GHZ38" s="233"/>
      <c r="GIA38" s="234"/>
      <c r="GIB38" s="42"/>
      <c r="GIC38" s="43"/>
      <c r="GID38" s="44"/>
      <c r="GIE38" s="41"/>
      <c r="GIF38" s="232"/>
      <c r="GIG38" s="233"/>
      <c r="GIH38" s="234"/>
      <c r="GII38" s="42"/>
      <c r="GIJ38" s="43"/>
      <c r="GIK38" s="44"/>
      <c r="GIL38" s="41"/>
      <c r="GIM38" s="232"/>
      <c r="GIN38" s="233"/>
      <c r="GIO38" s="234"/>
      <c r="GIP38" s="42"/>
      <c r="GIQ38" s="43"/>
      <c r="GIR38" s="44"/>
      <c r="GIS38" s="41"/>
      <c r="GIT38" s="232"/>
      <c r="GIU38" s="233"/>
      <c r="GIV38" s="234"/>
      <c r="GIW38" s="42"/>
      <c r="GIX38" s="43"/>
      <c r="GIY38" s="44"/>
      <c r="GIZ38" s="41"/>
      <c r="GJA38" s="232"/>
      <c r="GJB38" s="233"/>
      <c r="GJC38" s="234"/>
      <c r="GJD38" s="42"/>
      <c r="GJE38" s="43"/>
      <c r="GJF38" s="44"/>
      <c r="GJG38" s="41"/>
      <c r="GJH38" s="232"/>
      <c r="GJI38" s="233"/>
      <c r="GJJ38" s="234"/>
      <c r="GJK38" s="42"/>
      <c r="GJL38" s="43"/>
      <c r="GJM38" s="44"/>
      <c r="GJN38" s="41"/>
      <c r="GJO38" s="232"/>
      <c r="GJP38" s="233"/>
      <c r="GJQ38" s="234"/>
      <c r="GJR38" s="42"/>
      <c r="GJS38" s="43"/>
      <c r="GJT38" s="44"/>
      <c r="GJU38" s="41"/>
      <c r="GJV38" s="232"/>
      <c r="GJW38" s="233"/>
      <c r="GJX38" s="234"/>
      <c r="GJY38" s="42"/>
      <c r="GJZ38" s="43"/>
      <c r="GKA38" s="44"/>
      <c r="GKB38" s="41"/>
      <c r="GKC38" s="232"/>
      <c r="GKD38" s="233"/>
      <c r="GKE38" s="234"/>
      <c r="GKF38" s="42"/>
      <c r="GKG38" s="43"/>
      <c r="GKH38" s="44"/>
      <c r="GKI38" s="41"/>
      <c r="GKJ38" s="232"/>
      <c r="GKK38" s="233"/>
      <c r="GKL38" s="234"/>
      <c r="GKM38" s="42"/>
      <c r="GKN38" s="43"/>
      <c r="GKO38" s="44"/>
      <c r="GKP38" s="41"/>
      <c r="GKQ38" s="232"/>
      <c r="GKR38" s="233"/>
      <c r="GKS38" s="234"/>
      <c r="GKT38" s="42"/>
      <c r="GKU38" s="43"/>
      <c r="GKV38" s="44"/>
      <c r="GKW38" s="41"/>
      <c r="GKX38" s="232"/>
      <c r="GKY38" s="233"/>
      <c r="GKZ38" s="234"/>
      <c r="GLA38" s="42"/>
      <c r="GLB38" s="43"/>
      <c r="GLC38" s="44"/>
      <c r="GLD38" s="41"/>
      <c r="GLE38" s="232"/>
      <c r="GLF38" s="233"/>
      <c r="GLG38" s="234"/>
      <c r="GLH38" s="42"/>
      <c r="GLI38" s="43"/>
      <c r="GLJ38" s="44"/>
      <c r="GLK38" s="41"/>
      <c r="GLL38" s="232"/>
      <c r="GLM38" s="233"/>
      <c r="GLN38" s="234"/>
      <c r="GLO38" s="42"/>
      <c r="GLP38" s="43"/>
      <c r="GLQ38" s="44"/>
      <c r="GLR38" s="41"/>
      <c r="GLS38" s="232"/>
      <c r="GLT38" s="233"/>
      <c r="GLU38" s="234"/>
      <c r="GLV38" s="42"/>
      <c r="GLW38" s="43"/>
      <c r="GLX38" s="44"/>
      <c r="GLY38" s="41"/>
      <c r="GLZ38" s="232"/>
      <c r="GMA38" s="233"/>
      <c r="GMB38" s="234"/>
      <c r="GMC38" s="42"/>
      <c r="GMD38" s="43"/>
      <c r="GME38" s="44"/>
      <c r="GMF38" s="41"/>
      <c r="GMG38" s="232"/>
      <c r="GMH38" s="233"/>
      <c r="GMI38" s="234"/>
      <c r="GMJ38" s="42"/>
      <c r="GMK38" s="43"/>
      <c r="GML38" s="44"/>
      <c r="GMM38" s="41"/>
      <c r="GMN38" s="232"/>
      <c r="GMO38" s="233"/>
      <c r="GMP38" s="234"/>
      <c r="GMQ38" s="42"/>
      <c r="GMR38" s="43"/>
      <c r="GMS38" s="44"/>
      <c r="GMT38" s="41"/>
      <c r="GMU38" s="232"/>
      <c r="GMV38" s="233"/>
      <c r="GMW38" s="234"/>
      <c r="GMX38" s="42"/>
      <c r="GMY38" s="43"/>
      <c r="GMZ38" s="44"/>
      <c r="GNA38" s="41"/>
      <c r="GNB38" s="232"/>
      <c r="GNC38" s="233"/>
      <c r="GND38" s="234"/>
      <c r="GNE38" s="42"/>
      <c r="GNF38" s="43"/>
      <c r="GNG38" s="44"/>
      <c r="GNH38" s="41"/>
      <c r="GNI38" s="232"/>
      <c r="GNJ38" s="233"/>
      <c r="GNK38" s="234"/>
      <c r="GNL38" s="42"/>
      <c r="GNM38" s="43"/>
      <c r="GNN38" s="44"/>
      <c r="GNO38" s="41"/>
      <c r="GNP38" s="232"/>
      <c r="GNQ38" s="233"/>
      <c r="GNR38" s="234"/>
      <c r="GNS38" s="42"/>
      <c r="GNT38" s="43"/>
      <c r="GNU38" s="44"/>
      <c r="GNV38" s="41"/>
      <c r="GNW38" s="232"/>
      <c r="GNX38" s="233"/>
      <c r="GNY38" s="234"/>
      <c r="GNZ38" s="42"/>
      <c r="GOA38" s="43"/>
      <c r="GOB38" s="44"/>
      <c r="GOC38" s="41"/>
      <c r="GOD38" s="232"/>
      <c r="GOE38" s="233"/>
      <c r="GOF38" s="234"/>
      <c r="GOG38" s="42"/>
      <c r="GOH38" s="43"/>
      <c r="GOI38" s="44"/>
      <c r="GOJ38" s="41"/>
      <c r="GOK38" s="232"/>
      <c r="GOL38" s="233"/>
      <c r="GOM38" s="234"/>
      <c r="GON38" s="42"/>
      <c r="GOO38" s="43"/>
      <c r="GOP38" s="44"/>
      <c r="GOQ38" s="41"/>
      <c r="GOR38" s="232"/>
      <c r="GOS38" s="233"/>
      <c r="GOT38" s="234"/>
      <c r="GOU38" s="42"/>
      <c r="GOV38" s="43"/>
      <c r="GOW38" s="44"/>
      <c r="GOX38" s="41"/>
      <c r="GOY38" s="232"/>
      <c r="GOZ38" s="233"/>
      <c r="GPA38" s="234"/>
      <c r="GPB38" s="42"/>
      <c r="GPC38" s="43"/>
      <c r="GPD38" s="44"/>
      <c r="GPE38" s="41"/>
      <c r="GPF38" s="232"/>
      <c r="GPG38" s="233"/>
      <c r="GPH38" s="234"/>
      <c r="GPI38" s="42"/>
      <c r="GPJ38" s="43"/>
      <c r="GPK38" s="44"/>
      <c r="GPL38" s="41"/>
      <c r="GPM38" s="232"/>
      <c r="GPN38" s="233"/>
      <c r="GPO38" s="234"/>
      <c r="GPP38" s="42"/>
      <c r="GPQ38" s="43"/>
      <c r="GPR38" s="44"/>
      <c r="GPS38" s="41"/>
      <c r="GPT38" s="232"/>
      <c r="GPU38" s="233"/>
      <c r="GPV38" s="234"/>
      <c r="GPW38" s="42"/>
      <c r="GPX38" s="43"/>
      <c r="GPY38" s="44"/>
      <c r="GPZ38" s="41"/>
      <c r="GQA38" s="232"/>
      <c r="GQB38" s="233"/>
      <c r="GQC38" s="234"/>
      <c r="GQD38" s="42"/>
      <c r="GQE38" s="43"/>
      <c r="GQF38" s="44"/>
      <c r="GQG38" s="41"/>
      <c r="GQH38" s="232"/>
      <c r="GQI38" s="233"/>
      <c r="GQJ38" s="234"/>
      <c r="GQK38" s="42"/>
      <c r="GQL38" s="43"/>
      <c r="GQM38" s="44"/>
      <c r="GQN38" s="41"/>
      <c r="GQO38" s="232"/>
      <c r="GQP38" s="233"/>
      <c r="GQQ38" s="234"/>
      <c r="GQR38" s="42"/>
      <c r="GQS38" s="43"/>
      <c r="GQT38" s="44"/>
      <c r="GQU38" s="41"/>
      <c r="GQV38" s="232"/>
      <c r="GQW38" s="233"/>
      <c r="GQX38" s="234"/>
      <c r="GQY38" s="42"/>
      <c r="GQZ38" s="43"/>
      <c r="GRA38" s="44"/>
      <c r="GRB38" s="41"/>
      <c r="GRC38" s="232"/>
      <c r="GRD38" s="233"/>
      <c r="GRE38" s="234"/>
      <c r="GRF38" s="42"/>
      <c r="GRG38" s="43"/>
      <c r="GRH38" s="44"/>
      <c r="GRI38" s="41"/>
      <c r="GRJ38" s="232"/>
      <c r="GRK38" s="233"/>
      <c r="GRL38" s="234"/>
      <c r="GRM38" s="42"/>
      <c r="GRN38" s="43"/>
      <c r="GRO38" s="44"/>
      <c r="GRP38" s="41"/>
      <c r="GRQ38" s="232"/>
      <c r="GRR38" s="233"/>
      <c r="GRS38" s="234"/>
      <c r="GRT38" s="42"/>
      <c r="GRU38" s="43"/>
      <c r="GRV38" s="44"/>
      <c r="GRW38" s="41"/>
      <c r="GRX38" s="232"/>
      <c r="GRY38" s="233"/>
      <c r="GRZ38" s="234"/>
      <c r="GSA38" s="42"/>
      <c r="GSB38" s="43"/>
      <c r="GSC38" s="44"/>
      <c r="GSD38" s="41"/>
      <c r="GSE38" s="232"/>
      <c r="GSF38" s="233"/>
      <c r="GSG38" s="234"/>
      <c r="GSH38" s="42"/>
      <c r="GSI38" s="43"/>
      <c r="GSJ38" s="44"/>
      <c r="GSK38" s="41"/>
      <c r="GSL38" s="232"/>
      <c r="GSM38" s="233"/>
      <c r="GSN38" s="234"/>
      <c r="GSO38" s="42"/>
      <c r="GSP38" s="43"/>
      <c r="GSQ38" s="44"/>
      <c r="GSR38" s="41"/>
      <c r="GSS38" s="232"/>
      <c r="GST38" s="233"/>
      <c r="GSU38" s="234"/>
      <c r="GSV38" s="42"/>
      <c r="GSW38" s="43"/>
      <c r="GSX38" s="44"/>
      <c r="GSY38" s="41"/>
      <c r="GSZ38" s="232"/>
      <c r="GTA38" s="233"/>
      <c r="GTB38" s="234"/>
      <c r="GTC38" s="42"/>
      <c r="GTD38" s="43"/>
      <c r="GTE38" s="44"/>
      <c r="GTF38" s="41"/>
      <c r="GTG38" s="232"/>
      <c r="GTH38" s="233"/>
      <c r="GTI38" s="234"/>
      <c r="GTJ38" s="42"/>
      <c r="GTK38" s="43"/>
      <c r="GTL38" s="44"/>
      <c r="GTM38" s="41"/>
      <c r="GTN38" s="232"/>
      <c r="GTO38" s="233"/>
      <c r="GTP38" s="234"/>
      <c r="GTQ38" s="42"/>
      <c r="GTR38" s="43"/>
      <c r="GTS38" s="44"/>
      <c r="GTT38" s="41"/>
      <c r="GTU38" s="232"/>
      <c r="GTV38" s="233"/>
      <c r="GTW38" s="234"/>
      <c r="GTX38" s="42"/>
      <c r="GTY38" s="43"/>
      <c r="GTZ38" s="44"/>
      <c r="GUA38" s="41"/>
      <c r="GUB38" s="232"/>
      <c r="GUC38" s="233"/>
      <c r="GUD38" s="234"/>
      <c r="GUE38" s="42"/>
      <c r="GUF38" s="43"/>
      <c r="GUG38" s="44"/>
      <c r="GUH38" s="41"/>
      <c r="GUI38" s="232"/>
      <c r="GUJ38" s="233"/>
      <c r="GUK38" s="234"/>
      <c r="GUL38" s="42"/>
      <c r="GUM38" s="43"/>
      <c r="GUN38" s="44"/>
      <c r="GUO38" s="41"/>
      <c r="GUP38" s="232"/>
      <c r="GUQ38" s="233"/>
      <c r="GUR38" s="234"/>
      <c r="GUS38" s="42"/>
      <c r="GUT38" s="43"/>
      <c r="GUU38" s="44"/>
      <c r="GUV38" s="41"/>
      <c r="GUW38" s="232"/>
      <c r="GUX38" s="233"/>
      <c r="GUY38" s="234"/>
      <c r="GUZ38" s="42"/>
      <c r="GVA38" s="43"/>
      <c r="GVB38" s="44"/>
      <c r="GVC38" s="41"/>
      <c r="GVD38" s="232"/>
      <c r="GVE38" s="233"/>
      <c r="GVF38" s="234"/>
      <c r="GVG38" s="42"/>
      <c r="GVH38" s="43"/>
      <c r="GVI38" s="44"/>
      <c r="GVJ38" s="41"/>
      <c r="GVK38" s="232"/>
      <c r="GVL38" s="233"/>
      <c r="GVM38" s="234"/>
      <c r="GVN38" s="42"/>
      <c r="GVO38" s="43"/>
      <c r="GVP38" s="44"/>
      <c r="GVQ38" s="41"/>
      <c r="GVR38" s="232"/>
      <c r="GVS38" s="233"/>
      <c r="GVT38" s="234"/>
      <c r="GVU38" s="42"/>
      <c r="GVV38" s="43"/>
      <c r="GVW38" s="44"/>
      <c r="GVX38" s="41"/>
      <c r="GVY38" s="232"/>
      <c r="GVZ38" s="233"/>
      <c r="GWA38" s="234"/>
      <c r="GWB38" s="42"/>
      <c r="GWC38" s="43"/>
      <c r="GWD38" s="44"/>
      <c r="GWE38" s="41"/>
      <c r="GWF38" s="232"/>
      <c r="GWG38" s="233"/>
      <c r="GWH38" s="234"/>
      <c r="GWI38" s="42"/>
      <c r="GWJ38" s="43"/>
      <c r="GWK38" s="44"/>
      <c r="GWL38" s="41"/>
      <c r="GWM38" s="232"/>
      <c r="GWN38" s="233"/>
      <c r="GWO38" s="234"/>
      <c r="GWP38" s="42"/>
      <c r="GWQ38" s="43"/>
      <c r="GWR38" s="44"/>
      <c r="GWS38" s="41"/>
      <c r="GWT38" s="232"/>
      <c r="GWU38" s="233"/>
      <c r="GWV38" s="234"/>
      <c r="GWW38" s="42"/>
      <c r="GWX38" s="43"/>
      <c r="GWY38" s="44"/>
      <c r="GWZ38" s="41"/>
      <c r="GXA38" s="232"/>
      <c r="GXB38" s="233"/>
      <c r="GXC38" s="234"/>
      <c r="GXD38" s="42"/>
      <c r="GXE38" s="43"/>
      <c r="GXF38" s="44"/>
      <c r="GXG38" s="41"/>
      <c r="GXH38" s="232"/>
      <c r="GXI38" s="233"/>
      <c r="GXJ38" s="234"/>
      <c r="GXK38" s="42"/>
      <c r="GXL38" s="43"/>
      <c r="GXM38" s="44"/>
      <c r="GXN38" s="41"/>
      <c r="GXO38" s="232"/>
      <c r="GXP38" s="233"/>
      <c r="GXQ38" s="234"/>
      <c r="GXR38" s="42"/>
      <c r="GXS38" s="43"/>
      <c r="GXT38" s="44"/>
      <c r="GXU38" s="41"/>
      <c r="GXV38" s="232"/>
      <c r="GXW38" s="233"/>
      <c r="GXX38" s="234"/>
      <c r="GXY38" s="42"/>
      <c r="GXZ38" s="43"/>
      <c r="GYA38" s="44"/>
      <c r="GYB38" s="41"/>
      <c r="GYC38" s="232"/>
      <c r="GYD38" s="233"/>
      <c r="GYE38" s="234"/>
      <c r="GYF38" s="42"/>
      <c r="GYG38" s="43"/>
      <c r="GYH38" s="44"/>
      <c r="GYI38" s="41"/>
      <c r="GYJ38" s="232"/>
      <c r="GYK38" s="233"/>
      <c r="GYL38" s="234"/>
      <c r="GYM38" s="42"/>
      <c r="GYN38" s="43"/>
      <c r="GYO38" s="44"/>
      <c r="GYP38" s="41"/>
      <c r="GYQ38" s="232"/>
      <c r="GYR38" s="233"/>
      <c r="GYS38" s="234"/>
      <c r="GYT38" s="42"/>
      <c r="GYU38" s="43"/>
      <c r="GYV38" s="44"/>
      <c r="GYW38" s="41"/>
      <c r="GYX38" s="232"/>
      <c r="GYY38" s="233"/>
      <c r="GYZ38" s="234"/>
      <c r="GZA38" s="42"/>
      <c r="GZB38" s="43"/>
      <c r="GZC38" s="44"/>
      <c r="GZD38" s="41"/>
      <c r="GZE38" s="232"/>
      <c r="GZF38" s="233"/>
      <c r="GZG38" s="234"/>
      <c r="GZH38" s="42"/>
      <c r="GZI38" s="43"/>
      <c r="GZJ38" s="44"/>
      <c r="GZK38" s="41"/>
      <c r="GZL38" s="232"/>
      <c r="GZM38" s="233"/>
      <c r="GZN38" s="234"/>
      <c r="GZO38" s="42"/>
      <c r="GZP38" s="43"/>
      <c r="GZQ38" s="44"/>
      <c r="GZR38" s="41"/>
      <c r="GZS38" s="232"/>
      <c r="GZT38" s="233"/>
      <c r="GZU38" s="234"/>
      <c r="GZV38" s="42"/>
      <c r="GZW38" s="43"/>
      <c r="GZX38" s="44"/>
      <c r="GZY38" s="41"/>
      <c r="GZZ38" s="232"/>
      <c r="HAA38" s="233"/>
      <c r="HAB38" s="234"/>
      <c r="HAC38" s="42"/>
      <c r="HAD38" s="43"/>
      <c r="HAE38" s="44"/>
      <c r="HAF38" s="41"/>
      <c r="HAG38" s="232"/>
      <c r="HAH38" s="233"/>
      <c r="HAI38" s="234"/>
      <c r="HAJ38" s="42"/>
      <c r="HAK38" s="43"/>
      <c r="HAL38" s="44"/>
      <c r="HAM38" s="41"/>
      <c r="HAN38" s="232"/>
      <c r="HAO38" s="233"/>
      <c r="HAP38" s="234"/>
      <c r="HAQ38" s="42"/>
      <c r="HAR38" s="43"/>
      <c r="HAS38" s="44"/>
      <c r="HAT38" s="41"/>
      <c r="HAU38" s="232"/>
      <c r="HAV38" s="233"/>
      <c r="HAW38" s="234"/>
      <c r="HAX38" s="42"/>
      <c r="HAY38" s="43"/>
      <c r="HAZ38" s="44"/>
      <c r="HBA38" s="41"/>
      <c r="HBB38" s="232"/>
      <c r="HBC38" s="233"/>
      <c r="HBD38" s="234"/>
      <c r="HBE38" s="42"/>
      <c r="HBF38" s="43"/>
      <c r="HBG38" s="44"/>
      <c r="HBH38" s="41"/>
      <c r="HBI38" s="232"/>
      <c r="HBJ38" s="233"/>
      <c r="HBK38" s="234"/>
      <c r="HBL38" s="42"/>
      <c r="HBM38" s="43"/>
      <c r="HBN38" s="44"/>
      <c r="HBO38" s="41"/>
      <c r="HBP38" s="232"/>
      <c r="HBQ38" s="233"/>
      <c r="HBR38" s="234"/>
      <c r="HBS38" s="42"/>
      <c r="HBT38" s="43"/>
      <c r="HBU38" s="44"/>
      <c r="HBV38" s="41"/>
      <c r="HBW38" s="232"/>
      <c r="HBX38" s="233"/>
      <c r="HBY38" s="234"/>
      <c r="HBZ38" s="42"/>
      <c r="HCA38" s="43"/>
      <c r="HCB38" s="44"/>
      <c r="HCC38" s="41"/>
      <c r="HCD38" s="232"/>
      <c r="HCE38" s="233"/>
      <c r="HCF38" s="234"/>
      <c r="HCG38" s="42"/>
      <c r="HCH38" s="43"/>
      <c r="HCI38" s="44"/>
      <c r="HCJ38" s="41"/>
      <c r="HCK38" s="232"/>
      <c r="HCL38" s="233"/>
      <c r="HCM38" s="234"/>
      <c r="HCN38" s="42"/>
      <c r="HCO38" s="43"/>
      <c r="HCP38" s="44"/>
      <c r="HCQ38" s="41"/>
      <c r="HCR38" s="232"/>
      <c r="HCS38" s="233"/>
      <c r="HCT38" s="234"/>
      <c r="HCU38" s="42"/>
      <c r="HCV38" s="43"/>
      <c r="HCW38" s="44"/>
      <c r="HCX38" s="41"/>
      <c r="HCY38" s="232"/>
      <c r="HCZ38" s="233"/>
      <c r="HDA38" s="234"/>
      <c r="HDB38" s="42"/>
      <c r="HDC38" s="43"/>
      <c r="HDD38" s="44"/>
      <c r="HDE38" s="41"/>
      <c r="HDF38" s="232"/>
      <c r="HDG38" s="233"/>
      <c r="HDH38" s="234"/>
      <c r="HDI38" s="42"/>
      <c r="HDJ38" s="43"/>
      <c r="HDK38" s="44"/>
      <c r="HDL38" s="41"/>
      <c r="HDM38" s="232"/>
      <c r="HDN38" s="233"/>
      <c r="HDO38" s="234"/>
      <c r="HDP38" s="42"/>
      <c r="HDQ38" s="43"/>
      <c r="HDR38" s="44"/>
      <c r="HDS38" s="41"/>
      <c r="HDT38" s="232"/>
      <c r="HDU38" s="233"/>
      <c r="HDV38" s="234"/>
      <c r="HDW38" s="42"/>
      <c r="HDX38" s="43"/>
      <c r="HDY38" s="44"/>
      <c r="HDZ38" s="41"/>
      <c r="HEA38" s="232"/>
      <c r="HEB38" s="233"/>
      <c r="HEC38" s="234"/>
      <c r="HED38" s="42"/>
      <c r="HEE38" s="43"/>
      <c r="HEF38" s="44"/>
      <c r="HEG38" s="41"/>
      <c r="HEH38" s="232"/>
      <c r="HEI38" s="233"/>
      <c r="HEJ38" s="234"/>
      <c r="HEK38" s="42"/>
      <c r="HEL38" s="43"/>
      <c r="HEM38" s="44"/>
      <c r="HEN38" s="41"/>
      <c r="HEO38" s="232"/>
      <c r="HEP38" s="233"/>
      <c r="HEQ38" s="234"/>
      <c r="HER38" s="42"/>
      <c r="HES38" s="43"/>
      <c r="HET38" s="44"/>
      <c r="HEU38" s="41"/>
      <c r="HEV38" s="232"/>
      <c r="HEW38" s="233"/>
      <c r="HEX38" s="234"/>
      <c r="HEY38" s="42"/>
      <c r="HEZ38" s="43"/>
      <c r="HFA38" s="44"/>
      <c r="HFB38" s="41"/>
      <c r="HFC38" s="232"/>
      <c r="HFD38" s="233"/>
      <c r="HFE38" s="234"/>
      <c r="HFF38" s="42"/>
      <c r="HFG38" s="43"/>
      <c r="HFH38" s="44"/>
      <c r="HFI38" s="41"/>
      <c r="HFJ38" s="232"/>
      <c r="HFK38" s="233"/>
      <c r="HFL38" s="234"/>
      <c r="HFM38" s="42"/>
      <c r="HFN38" s="43"/>
      <c r="HFO38" s="44"/>
      <c r="HFP38" s="41"/>
      <c r="HFQ38" s="232"/>
      <c r="HFR38" s="233"/>
      <c r="HFS38" s="234"/>
      <c r="HFT38" s="42"/>
      <c r="HFU38" s="43"/>
      <c r="HFV38" s="44"/>
      <c r="HFW38" s="41"/>
      <c r="HFX38" s="232"/>
      <c r="HFY38" s="233"/>
      <c r="HFZ38" s="234"/>
      <c r="HGA38" s="42"/>
      <c r="HGB38" s="43"/>
      <c r="HGC38" s="44"/>
      <c r="HGD38" s="41"/>
      <c r="HGE38" s="232"/>
      <c r="HGF38" s="233"/>
      <c r="HGG38" s="234"/>
      <c r="HGH38" s="42"/>
      <c r="HGI38" s="43"/>
      <c r="HGJ38" s="44"/>
      <c r="HGK38" s="41"/>
      <c r="HGL38" s="232"/>
      <c r="HGM38" s="233"/>
      <c r="HGN38" s="234"/>
      <c r="HGO38" s="42"/>
      <c r="HGP38" s="43"/>
      <c r="HGQ38" s="44"/>
      <c r="HGR38" s="41"/>
      <c r="HGS38" s="232"/>
      <c r="HGT38" s="233"/>
      <c r="HGU38" s="234"/>
      <c r="HGV38" s="42"/>
      <c r="HGW38" s="43"/>
      <c r="HGX38" s="44"/>
      <c r="HGY38" s="41"/>
      <c r="HGZ38" s="232"/>
      <c r="HHA38" s="233"/>
      <c r="HHB38" s="234"/>
      <c r="HHC38" s="42"/>
      <c r="HHD38" s="43"/>
      <c r="HHE38" s="44"/>
      <c r="HHF38" s="41"/>
      <c r="HHG38" s="232"/>
      <c r="HHH38" s="233"/>
      <c r="HHI38" s="234"/>
      <c r="HHJ38" s="42"/>
      <c r="HHK38" s="43"/>
      <c r="HHL38" s="44"/>
      <c r="HHM38" s="41"/>
      <c r="HHN38" s="232"/>
      <c r="HHO38" s="233"/>
      <c r="HHP38" s="234"/>
      <c r="HHQ38" s="42"/>
      <c r="HHR38" s="43"/>
      <c r="HHS38" s="44"/>
      <c r="HHT38" s="41"/>
      <c r="HHU38" s="232"/>
      <c r="HHV38" s="233"/>
      <c r="HHW38" s="234"/>
      <c r="HHX38" s="42"/>
      <c r="HHY38" s="43"/>
      <c r="HHZ38" s="44"/>
      <c r="HIA38" s="41"/>
      <c r="HIB38" s="232"/>
      <c r="HIC38" s="233"/>
      <c r="HID38" s="234"/>
      <c r="HIE38" s="42"/>
      <c r="HIF38" s="43"/>
      <c r="HIG38" s="44"/>
      <c r="HIH38" s="41"/>
      <c r="HII38" s="232"/>
      <c r="HIJ38" s="233"/>
      <c r="HIK38" s="234"/>
      <c r="HIL38" s="42"/>
      <c r="HIM38" s="43"/>
      <c r="HIN38" s="44"/>
      <c r="HIO38" s="41"/>
      <c r="HIP38" s="232"/>
      <c r="HIQ38" s="233"/>
      <c r="HIR38" s="234"/>
      <c r="HIS38" s="42"/>
      <c r="HIT38" s="43"/>
      <c r="HIU38" s="44"/>
      <c r="HIV38" s="41"/>
      <c r="HIW38" s="232"/>
      <c r="HIX38" s="233"/>
      <c r="HIY38" s="234"/>
      <c r="HIZ38" s="42"/>
      <c r="HJA38" s="43"/>
      <c r="HJB38" s="44"/>
      <c r="HJC38" s="41"/>
      <c r="HJD38" s="232"/>
      <c r="HJE38" s="233"/>
      <c r="HJF38" s="234"/>
      <c r="HJG38" s="42"/>
      <c r="HJH38" s="43"/>
      <c r="HJI38" s="44"/>
      <c r="HJJ38" s="41"/>
      <c r="HJK38" s="232"/>
      <c r="HJL38" s="233"/>
      <c r="HJM38" s="234"/>
      <c r="HJN38" s="42"/>
      <c r="HJO38" s="43"/>
      <c r="HJP38" s="44"/>
      <c r="HJQ38" s="41"/>
      <c r="HJR38" s="232"/>
      <c r="HJS38" s="233"/>
      <c r="HJT38" s="234"/>
      <c r="HJU38" s="42"/>
      <c r="HJV38" s="43"/>
      <c r="HJW38" s="44"/>
      <c r="HJX38" s="41"/>
      <c r="HJY38" s="232"/>
      <c r="HJZ38" s="233"/>
      <c r="HKA38" s="234"/>
      <c r="HKB38" s="42"/>
      <c r="HKC38" s="43"/>
      <c r="HKD38" s="44"/>
      <c r="HKE38" s="41"/>
      <c r="HKF38" s="232"/>
      <c r="HKG38" s="233"/>
      <c r="HKH38" s="234"/>
      <c r="HKI38" s="42"/>
      <c r="HKJ38" s="43"/>
      <c r="HKK38" s="44"/>
      <c r="HKL38" s="41"/>
      <c r="HKM38" s="232"/>
      <c r="HKN38" s="233"/>
      <c r="HKO38" s="234"/>
      <c r="HKP38" s="42"/>
      <c r="HKQ38" s="43"/>
      <c r="HKR38" s="44"/>
      <c r="HKS38" s="41"/>
      <c r="HKT38" s="232"/>
      <c r="HKU38" s="233"/>
      <c r="HKV38" s="234"/>
      <c r="HKW38" s="42"/>
      <c r="HKX38" s="43"/>
      <c r="HKY38" s="44"/>
      <c r="HKZ38" s="41"/>
      <c r="HLA38" s="232"/>
      <c r="HLB38" s="233"/>
      <c r="HLC38" s="234"/>
      <c r="HLD38" s="42"/>
      <c r="HLE38" s="43"/>
      <c r="HLF38" s="44"/>
      <c r="HLG38" s="41"/>
      <c r="HLH38" s="232"/>
      <c r="HLI38" s="233"/>
      <c r="HLJ38" s="234"/>
      <c r="HLK38" s="42"/>
      <c r="HLL38" s="43"/>
      <c r="HLM38" s="44"/>
      <c r="HLN38" s="41"/>
      <c r="HLO38" s="232"/>
      <c r="HLP38" s="233"/>
      <c r="HLQ38" s="234"/>
      <c r="HLR38" s="42"/>
      <c r="HLS38" s="43"/>
      <c r="HLT38" s="44"/>
      <c r="HLU38" s="41"/>
      <c r="HLV38" s="232"/>
      <c r="HLW38" s="233"/>
      <c r="HLX38" s="234"/>
      <c r="HLY38" s="42"/>
      <c r="HLZ38" s="43"/>
      <c r="HMA38" s="44"/>
      <c r="HMB38" s="41"/>
      <c r="HMC38" s="232"/>
      <c r="HMD38" s="233"/>
      <c r="HME38" s="234"/>
      <c r="HMF38" s="42"/>
      <c r="HMG38" s="43"/>
      <c r="HMH38" s="44"/>
      <c r="HMI38" s="41"/>
      <c r="HMJ38" s="232"/>
      <c r="HMK38" s="233"/>
      <c r="HML38" s="234"/>
      <c r="HMM38" s="42"/>
      <c r="HMN38" s="43"/>
      <c r="HMO38" s="44"/>
      <c r="HMP38" s="41"/>
      <c r="HMQ38" s="232"/>
      <c r="HMR38" s="233"/>
      <c r="HMS38" s="234"/>
      <c r="HMT38" s="42"/>
      <c r="HMU38" s="43"/>
      <c r="HMV38" s="44"/>
      <c r="HMW38" s="41"/>
      <c r="HMX38" s="232"/>
      <c r="HMY38" s="233"/>
      <c r="HMZ38" s="234"/>
      <c r="HNA38" s="42"/>
      <c r="HNB38" s="43"/>
      <c r="HNC38" s="44"/>
      <c r="HND38" s="41"/>
      <c r="HNE38" s="232"/>
      <c r="HNF38" s="233"/>
      <c r="HNG38" s="234"/>
      <c r="HNH38" s="42"/>
      <c r="HNI38" s="43"/>
      <c r="HNJ38" s="44"/>
      <c r="HNK38" s="41"/>
      <c r="HNL38" s="232"/>
      <c r="HNM38" s="233"/>
      <c r="HNN38" s="234"/>
      <c r="HNO38" s="42"/>
      <c r="HNP38" s="43"/>
      <c r="HNQ38" s="44"/>
      <c r="HNR38" s="41"/>
      <c r="HNS38" s="232"/>
      <c r="HNT38" s="233"/>
      <c r="HNU38" s="234"/>
      <c r="HNV38" s="42"/>
      <c r="HNW38" s="43"/>
      <c r="HNX38" s="44"/>
      <c r="HNY38" s="41"/>
      <c r="HNZ38" s="232"/>
      <c r="HOA38" s="233"/>
      <c r="HOB38" s="234"/>
      <c r="HOC38" s="42"/>
      <c r="HOD38" s="43"/>
      <c r="HOE38" s="44"/>
      <c r="HOF38" s="41"/>
      <c r="HOG38" s="232"/>
      <c r="HOH38" s="233"/>
      <c r="HOI38" s="234"/>
      <c r="HOJ38" s="42"/>
      <c r="HOK38" s="43"/>
      <c r="HOL38" s="44"/>
      <c r="HOM38" s="41"/>
      <c r="HON38" s="232"/>
      <c r="HOO38" s="233"/>
      <c r="HOP38" s="234"/>
      <c r="HOQ38" s="42"/>
      <c r="HOR38" s="43"/>
      <c r="HOS38" s="44"/>
      <c r="HOT38" s="41"/>
      <c r="HOU38" s="232"/>
      <c r="HOV38" s="233"/>
      <c r="HOW38" s="234"/>
      <c r="HOX38" s="42"/>
      <c r="HOY38" s="43"/>
      <c r="HOZ38" s="44"/>
      <c r="HPA38" s="41"/>
      <c r="HPB38" s="232"/>
      <c r="HPC38" s="233"/>
      <c r="HPD38" s="234"/>
      <c r="HPE38" s="42"/>
      <c r="HPF38" s="43"/>
      <c r="HPG38" s="44"/>
      <c r="HPH38" s="41"/>
      <c r="HPI38" s="232"/>
      <c r="HPJ38" s="233"/>
      <c r="HPK38" s="234"/>
      <c r="HPL38" s="42"/>
      <c r="HPM38" s="43"/>
      <c r="HPN38" s="44"/>
      <c r="HPO38" s="41"/>
      <c r="HPP38" s="232"/>
      <c r="HPQ38" s="233"/>
      <c r="HPR38" s="234"/>
      <c r="HPS38" s="42"/>
      <c r="HPT38" s="43"/>
      <c r="HPU38" s="44"/>
      <c r="HPV38" s="41"/>
      <c r="HPW38" s="232"/>
      <c r="HPX38" s="233"/>
      <c r="HPY38" s="234"/>
      <c r="HPZ38" s="42"/>
      <c r="HQA38" s="43"/>
      <c r="HQB38" s="44"/>
      <c r="HQC38" s="41"/>
      <c r="HQD38" s="232"/>
      <c r="HQE38" s="233"/>
      <c r="HQF38" s="234"/>
      <c r="HQG38" s="42"/>
      <c r="HQH38" s="43"/>
      <c r="HQI38" s="44"/>
      <c r="HQJ38" s="41"/>
      <c r="HQK38" s="232"/>
      <c r="HQL38" s="233"/>
      <c r="HQM38" s="234"/>
      <c r="HQN38" s="42"/>
      <c r="HQO38" s="43"/>
      <c r="HQP38" s="44"/>
      <c r="HQQ38" s="41"/>
      <c r="HQR38" s="232"/>
      <c r="HQS38" s="233"/>
      <c r="HQT38" s="234"/>
      <c r="HQU38" s="42"/>
      <c r="HQV38" s="43"/>
      <c r="HQW38" s="44"/>
      <c r="HQX38" s="41"/>
      <c r="HQY38" s="232"/>
      <c r="HQZ38" s="233"/>
      <c r="HRA38" s="234"/>
      <c r="HRB38" s="42"/>
      <c r="HRC38" s="43"/>
      <c r="HRD38" s="44"/>
      <c r="HRE38" s="41"/>
      <c r="HRF38" s="232"/>
      <c r="HRG38" s="233"/>
      <c r="HRH38" s="234"/>
      <c r="HRI38" s="42"/>
      <c r="HRJ38" s="43"/>
      <c r="HRK38" s="44"/>
      <c r="HRL38" s="41"/>
      <c r="HRM38" s="232"/>
      <c r="HRN38" s="233"/>
      <c r="HRO38" s="234"/>
      <c r="HRP38" s="42"/>
      <c r="HRQ38" s="43"/>
      <c r="HRR38" s="44"/>
      <c r="HRS38" s="41"/>
      <c r="HRT38" s="232"/>
      <c r="HRU38" s="233"/>
      <c r="HRV38" s="234"/>
      <c r="HRW38" s="42"/>
      <c r="HRX38" s="43"/>
      <c r="HRY38" s="44"/>
      <c r="HRZ38" s="41"/>
      <c r="HSA38" s="232"/>
      <c r="HSB38" s="233"/>
      <c r="HSC38" s="234"/>
      <c r="HSD38" s="42"/>
      <c r="HSE38" s="43"/>
      <c r="HSF38" s="44"/>
      <c r="HSG38" s="41"/>
      <c r="HSH38" s="232"/>
      <c r="HSI38" s="233"/>
      <c r="HSJ38" s="234"/>
      <c r="HSK38" s="42"/>
      <c r="HSL38" s="43"/>
      <c r="HSM38" s="44"/>
      <c r="HSN38" s="41"/>
      <c r="HSO38" s="232"/>
      <c r="HSP38" s="233"/>
      <c r="HSQ38" s="234"/>
      <c r="HSR38" s="42"/>
      <c r="HSS38" s="43"/>
      <c r="HST38" s="44"/>
      <c r="HSU38" s="41"/>
      <c r="HSV38" s="232"/>
      <c r="HSW38" s="233"/>
      <c r="HSX38" s="234"/>
      <c r="HSY38" s="42"/>
      <c r="HSZ38" s="43"/>
      <c r="HTA38" s="44"/>
      <c r="HTB38" s="41"/>
      <c r="HTC38" s="232"/>
      <c r="HTD38" s="233"/>
      <c r="HTE38" s="234"/>
      <c r="HTF38" s="42"/>
      <c r="HTG38" s="43"/>
      <c r="HTH38" s="44"/>
      <c r="HTI38" s="41"/>
      <c r="HTJ38" s="232"/>
      <c r="HTK38" s="233"/>
      <c r="HTL38" s="234"/>
      <c r="HTM38" s="42"/>
      <c r="HTN38" s="43"/>
      <c r="HTO38" s="44"/>
      <c r="HTP38" s="41"/>
      <c r="HTQ38" s="232"/>
      <c r="HTR38" s="233"/>
      <c r="HTS38" s="234"/>
      <c r="HTT38" s="42"/>
      <c r="HTU38" s="43"/>
      <c r="HTV38" s="44"/>
      <c r="HTW38" s="41"/>
      <c r="HTX38" s="232"/>
      <c r="HTY38" s="233"/>
      <c r="HTZ38" s="234"/>
      <c r="HUA38" s="42"/>
      <c r="HUB38" s="43"/>
      <c r="HUC38" s="44"/>
      <c r="HUD38" s="41"/>
      <c r="HUE38" s="232"/>
      <c r="HUF38" s="233"/>
      <c r="HUG38" s="234"/>
      <c r="HUH38" s="42"/>
      <c r="HUI38" s="43"/>
      <c r="HUJ38" s="44"/>
      <c r="HUK38" s="41"/>
      <c r="HUL38" s="232"/>
      <c r="HUM38" s="233"/>
      <c r="HUN38" s="234"/>
      <c r="HUO38" s="42"/>
      <c r="HUP38" s="43"/>
      <c r="HUQ38" s="44"/>
      <c r="HUR38" s="41"/>
      <c r="HUS38" s="232"/>
      <c r="HUT38" s="233"/>
      <c r="HUU38" s="234"/>
      <c r="HUV38" s="42"/>
      <c r="HUW38" s="43"/>
      <c r="HUX38" s="44"/>
      <c r="HUY38" s="41"/>
      <c r="HUZ38" s="232"/>
      <c r="HVA38" s="233"/>
      <c r="HVB38" s="234"/>
      <c r="HVC38" s="42"/>
      <c r="HVD38" s="43"/>
      <c r="HVE38" s="44"/>
      <c r="HVF38" s="41"/>
      <c r="HVG38" s="232"/>
      <c r="HVH38" s="233"/>
      <c r="HVI38" s="234"/>
      <c r="HVJ38" s="42"/>
      <c r="HVK38" s="43"/>
      <c r="HVL38" s="44"/>
      <c r="HVM38" s="41"/>
      <c r="HVN38" s="232"/>
      <c r="HVO38" s="233"/>
      <c r="HVP38" s="234"/>
      <c r="HVQ38" s="42"/>
      <c r="HVR38" s="43"/>
      <c r="HVS38" s="44"/>
      <c r="HVT38" s="41"/>
      <c r="HVU38" s="232"/>
      <c r="HVV38" s="233"/>
      <c r="HVW38" s="234"/>
      <c r="HVX38" s="42"/>
      <c r="HVY38" s="43"/>
      <c r="HVZ38" s="44"/>
      <c r="HWA38" s="41"/>
      <c r="HWB38" s="232"/>
      <c r="HWC38" s="233"/>
      <c r="HWD38" s="234"/>
      <c r="HWE38" s="42"/>
      <c r="HWF38" s="43"/>
      <c r="HWG38" s="44"/>
      <c r="HWH38" s="41"/>
      <c r="HWI38" s="232"/>
      <c r="HWJ38" s="233"/>
      <c r="HWK38" s="234"/>
      <c r="HWL38" s="42"/>
      <c r="HWM38" s="43"/>
      <c r="HWN38" s="44"/>
      <c r="HWO38" s="41"/>
      <c r="HWP38" s="232"/>
      <c r="HWQ38" s="233"/>
      <c r="HWR38" s="234"/>
      <c r="HWS38" s="42"/>
      <c r="HWT38" s="43"/>
      <c r="HWU38" s="44"/>
      <c r="HWV38" s="41"/>
      <c r="HWW38" s="232"/>
      <c r="HWX38" s="233"/>
      <c r="HWY38" s="234"/>
      <c r="HWZ38" s="42"/>
      <c r="HXA38" s="43"/>
      <c r="HXB38" s="44"/>
      <c r="HXC38" s="41"/>
      <c r="HXD38" s="232"/>
      <c r="HXE38" s="233"/>
      <c r="HXF38" s="234"/>
      <c r="HXG38" s="42"/>
      <c r="HXH38" s="43"/>
      <c r="HXI38" s="44"/>
      <c r="HXJ38" s="41"/>
      <c r="HXK38" s="232"/>
      <c r="HXL38" s="233"/>
      <c r="HXM38" s="234"/>
      <c r="HXN38" s="42"/>
      <c r="HXO38" s="43"/>
      <c r="HXP38" s="44"/>
      <c r="HXQ38" s="41"/>
      <c r="HXR38" s="232"/>
      <c r="HXS38" s="233"/>
      <c r="HXT38" s="234"/>
      <c r="HXU38" s="42"/>
      <c r="HXV38" s="43"/>
      <c r="HXW38" s="44"/>
      <c r="HXX38" s="41"/>
      <c r="HXY38" s="232"/>
      <c r="HXZ38" s="233"/>
      <c r="HYA38" s="234"/>
      <c r="HYB38" s="42"/>
      <c r="HYC38" s="43"/>
      <c r="HYD38" s="44"/>
      <c r="HYE38" s="41"/>
      <c r="HYF38" s="232"/>
      <c r="HYG38" s="233"/>
      <c r="HYH38" s="234"/>
      <c r="HYI38" s="42"/>
      <c r="HYJ38" s="43"/>
      <c r="HYK38" s="44"/>
      <c r="HYL38" s="41"/>
      <c r="HYM38" s="232"/>
      <c r="HYN38" s="233"/>
      <c r="HYO38" s="234"/>
      <c r="HYP38" s="42"/>
      <c r="HYQ38" s="43"/>
      <c r="HYR38" s="44"/>
      <c r="HYS38" s="41"/>
      <c r="HYT38" s="232"/>
      <c r="HYU38" s="233"/>
      <c r="HYV38" s="234"/>
      <c r="HYW38" s="42"/>
      <c r="HYX38" s="43"/>
      <c r="HYY38" s="44"/>
      <c r="HYZ38" s="41"/>
      <c r="HZA38" s="232"/>
      <c r="HZB38" s="233"/>
      <c r="HZC38" s="234"/>
      <c r="HZD38" s="42"/>
      <c r="HZE38" s="43"/>
      <c r="HZF38" s="44"/>
      <c r="HZG38" s="41"/>
      <c r="HZH38" s="232"/>
      <c r="HZI38" s="233"/>
      <c r="HZJ38" s="234"/>
      <c r="HZK38" s="42"/>
      <c r="HZL38" s="43"/>
      <c r="HZM38" s="44"/>
      <c r="HZN38" s="41"/>
      <c r="HZO38" s="232"/>
      <c r="HZP38" s="233"/>
      <c r="HZQ38" s="234"/>
      <c r="HZR38" s="42"/>
      <c r="HZS38" s="43"/>
      <c r="HZT38" s="44"/>
      <c r="HZU38" s="41"/>
      <c r="HZV38" s="232"/>
      <c r="HZW38" s="233"/>
      <c r="HZX38" s="234"/>
      <c r="HZY38" s="42"/>
      <c r="HZZ38" s="43"/>
      <c r="IAA38" s="44"/>
      <c r="IAB38" s="41"/>
      <c r="IAC38" s="232"/>
      <c r="IAD38" s="233"/>
      <c r="IAE38" s="234"/>
      <c r="IAF38" s="42"/>
      <c r="IAG38" s="43"/>
      <c r="IAH38" s="44"/>
      <c r="IAI38" s="41"/>
      <c r="IAJ38" s="232"/>
      <c r="IAK38" s="233"/>
      <c r="IAL38" s="234"/>
      <c r="IAM38" s="42"/>
      <c r="IAN38" s="43"/>
      <c r="IAO38" s="44"/>
      <c r="IAP38" s="41"/>
      <c r="IAQ38" s="232"/>
      <c r="IAR38" s="233"/>
      <c r="IAS38" s="234"/>
      <c r="IAT38" s="42"/>
      <c r="IAU38" s="43"/>
      <c r="IAV38" s="44"/>
      <c r="IAW38" s="41"/>
      <c r="IAX38" s="232"/>
      <c r="IAY38" s="233"/>
      <c r="IAZ38" s="234"/>
      <c r="IBA38" s="42"/>
      <c r="IBB38" s="43"/>
      <c r="IBC38" s="44"/>
      <c r="IBD38" s="41"/>
      <c r="IBE38" s="232"/>
      <c r="IBF38" s="233"/>
      <c r="IBG38" s="234"/>
      <c r="IBH38" s="42"/>
      <c r="IBI38" s="43"/>
      <c r="IBJ38" s="44"/>
      <c r="IBK38" s="41"/>
      <c r="IBL38" s="232"/>
      <c r="IBM38" s="233"/>
      <c r="IBN38" s="234"/>
      <c r="IBO38" s="42"/>
      <c r="IBP38" s="43"/>
      <c r="IBQ38" s="44"/>
      <c r="IBR38" s="41"/>
      <c r="IBS38" s="232"/>
      <c r="IBT38" s="233"/>
      <c r="IBU38" s="234"/>
      <c r="IBV38" s="42"/>
      <c r="IBW38" s="43"/>
      <c r="IBX38" s="44"/>
      <c r="IBY38" s="41"/>
      <c r="IBZ38" s="232"/>
      <c r="ICA38" s="233"/>
      <c r="ICB38" s="234"/>
      <c r="ICC38" s="42"/>
      <c r="ICD38" s="43"/>
      <c r="ICE38" s="44"/>
      <c r="ICF38" s="41"/>
      <c r="ICG38" s="232"/>
      <c r="ICH38" s="233"/>
      <c r="ICI38" s="234"/>
      <c r="ICJ38" s="42"/>
      <c r="ICK38" s="43"/>
      <c r="ICL38" s="44"/>
      <c r="ICM38" s="41"/>
      <c r="ICN38" s="232"/>
      <c r="ICO38" s="233"/>
      <c r="ICP38" s="234"/>
      <c r="ICQ38" s="42"/>
      <c r="ICR38" s="43"/>
      <c r="ICS38" s="44"/>
      <c r="ICT38" s="41"/>
      <c r="ICU38" s="232"/>
      <c r="ICV38" s="233"/>
      <c r="ICW38" s="234"/>
      <c r="ICX38" s="42"/>
      <c r="ICY38" s="43"/>
      <c r="ICZ38" s="44"/>
      <c r="IDA38" s="41"/>
      <c r="IDB38" s="232"/>
      <c r="IDC38" s="233"/>
      <c r="IDD38" s="234"/>
      <c r="IDE38" s="42"/>
      <c r="IDF38" s="43"/>
      <c r="IDG38" s="44"/>
      <c r="IDH38" s="41"/>
      <c r="IDI38" s="232"/>
      <c r="IDJ38" s="233"/>
      <c r="IDK38" s="234"/>
      <c r="IDL38" s="42"/>
      <c r="IDM38" s="43"/>
      <c r="IDN38" s="44"/>
      <c r="IDO38" s="41"/>
      <c r="IDP38" s="232"/>
      <c r="IDQ38" s="233"/>
      <c r="IDR38" s="234"/>
      <c r="IDS38" s="42"/>
      <c r="IDT38" s="43"/>
      <c r="IDU38" s="44"/>
      <c r="IDV38" s="41"/>
      <c r="IDW38" s="232"/>
      <c r="IDX38" s="233"/>
      <c r="IDY38" s="234"/>
      <c r="IDZ38" s="42"/>
      <c r="IEA38" s="43"/>
      <c r="IEB38" s="44"/>
      <c r="IEC38" s="41"/>
      <c r="IED38" s="232"/>
      <c r="IEE38" s="233"/>
      <c r="IEF38" s="234"/>
      <c r="IEG38" s="42"/>
      <c r="IEH38" s="43"/>
      <c r="IEI38" s="44"/>
      <c r="IEJ38" s="41"/>
      <c r="IEK38" s="232"/>
      <c r="IEL38" s="233"/>
      <c r="IEM38" s="234"/>
      <c r="IEN38" s="42"/>
      <c r="IEO38" s="43"/>
      <c r="IEP38" s="44"/>
      <c r="IEQ38" s="41"/>
      <c r="IER38" s="232"/>
      <c r="IES38" s="233"/>
      <c r="IET38" s="234"/>
      <c r="IEU38" s="42"/>
      <c r="IEV38" s="43"/>
      <c r="IEW38" s="44"/>
      <c r="IEX38" s="41"/>
      <c r="IEY38" s="232"/>
      <c r="IEZ38" s="233"/>
      <c r="IFA38" s="234"/>
      <c r="IFB38" s="42"/>
      <c r="IFC38" s="43"/>
      <c r="IFD38" s="44"/>
      <c r="IFE38" s="41"/>
      <c r="IFF38" s="232"/>
      <c r="IFG38" s="233"/>
      <c r="IFH38" s="234"/>
      <c r="IFI38" s="42"/>
      <c r="IFJ38" s="43"/>
      <c r="IFK38" s="44"/>
      <c r="IFL38" s="41"/>
      <c r="IFM38" s="232"/>
      <c r="IFN38" s="233"/>
      <c r="IFO38" s="234"/>
      <c r="IFP38" s="42"/>
      <c r="IFQ38" s="43"/>
      <c r="IFR38" s="44"/>
      <c r="IFS38" s="41"/>
      <c r="IFT38" s="232"/>
      <c r="IFU38" s="233"/>
      <c r="IFV38" s="234"/>
      <c r="IFW38" s="42"/>
      <c r="IFX38" s="43"/>
      <c r="IFY38" s="44"/>
      <c r="IFZ38" s="41"/>
      <c r="IGA38" s="232"/>
      <c r="IGB38" s="233"/>
      <c r="IGC38" s="234"/>
      <c r="IGD38" s="42"/>
      <c r="IGE38" s="43"/>
      <c r="IGF38" s="44"/>
      <c r="IGG38" s="41"/>
      <c r="IGH38" s="232"/>
      <c r="IGI38" s="233"/>
      <c r="IGJ38" s="234"/>
      <c r="IGK38" s="42"/>
      <c r="IGL38" s="43"/>
      <c r="IGM38" s="44"/>
      <c r="IGN38" s="41"/>
      <c r="IGO38" s="232"/>
      <c r="IGP38" s="233"/>
      <c r="IGQ38" s="234"/>
      <c r="IGR38" s="42"/>
      <c r="IGS38" s="43"/>
      <c r="IGT38" s="44"/>
      <c r="IGU38" s="41"/>
      <c r="IGV38" s="232"/>
      <c r="IGW38" s="233"/>
      <c r="IGX38" s="234"/>
      <c r="IGY38" s="42"/>
      <c r="IGZ38" s="43"/>
      <c r="IHA38" s="44"/>
      <c r="IHB38" s="41"/>
      <c r="IHC38" s="232"/>
      <c r="IHD38" s="233"/>
      <c r="IHE38" s="234"/>
      <c r="IHF38" s="42"/>
      <c r="IHG38" s="43"/>
      <c r="IHH38" s="44"/>
      <c r="IHI38" s="41"/>
      <c r="IHJ38" s="232"/>
      <c r="IHK38" s="233"/>
      <c r="IHL38" s="234"/>
      <c r="IHM38" s="42"/>
      <c r="IHN38" s="43"/>
      <c r="IHO38" s="44"/>
      <c r="IHP38" s="41"/>
      <c r="IHQ38" s="232"/>
      <c r="IHR38" s="233"/>
      <c r="IHS38" s="234"/>
      <c r="IHT38" s="42"/>
      <c r="IHU38" s="43"/>
      <c r="IHV38" s="44"/>
      <c r="IHW38" s="41"/>
      <c r="IHX38" s="232"/>
      <c r="IHY38" s="233"/>
      <c r="IHZ38" s="234"/>
      <c r="IIA38" s="42"/>
      <c r="IIB38" s="43"/>
      <c r="IIC38" s="44"/>
      <c r="IID38" s="41"/>
      <c r="IIE38" s="232"/>
      <c r="IIF38" s="233"/>
      <c r="IIG38" s="234"/>
      <c r="IIH38" s="42"/>
      <c r="III38" s="43"/>
      <c r="IIJ38" s="44"/>
      <c r="IIK38" s="41"/>
      <c r="IIL38" s="232"/>
      <c r="IIM38" s="233"/>
      <c r="IIN38" s="234"/>
      <c r="IIO38" s="42"/>
      <c r="IIP38" s="43"/>
      <c r="IIQ38" s="44"/>
      <c r="IIR38" s="41"/>
      <c r="IIS38" s="232"/>
      <c r="IIT38" s="233"/>
      <c r="IIU38" s="234"/>
      <c r="IIV38" s="42"/>
      <c r="IIW38" s="43"/>
      <c r="IIX38" s="44"/>
      <c r="IIY38" s="41"/>
      <c r="IIZ38" s="232"/>
      <c r="IJA38" s="233"/>
      <c r="IJB38" s="234"/>
      <c r="IJC38" s="42"/>
      <c r="IJD38" s="43"/>
      <c r="IJE38" s="44"/>
      <c r="IJF38" s="41"/>
      <c r="IJG38" s="232"/>
      <c r="IJH38" s="233"/>
      <c r="IJI38" s="234"/>
      <c r="IJJ38" s="42"/>
      <c r="IJK38" s="43"/>
      <c r="IJL38" s="44"/>
      <c r="IJM38" s="41"/>
      <c r="IJN38" s="232"/>
      <c r="IJO38" s="233"/>
      <c r="IJP38" s="234"/>
      <c r="IJQ38" s="42"/>
      <c r="IJR38" s="43"/>
      <c r="IJS38" s="44"/>
      <c r="IJT38" s="41"/>
      <c r="IJU38" s="232"/>
      <c r="IJV38" s="233"/>
      <c r="IJW38" s="234"/>
      <c r="IJX38" s="42"/>
      <c r="IJY38" s="43"/>
      <c r="IJZ38" s="44"/>
      <c r="IKA38" s="41"/>
      <c r="IKB38" s="232"/>
      <c r="IKC38" s="233"/>
      <c r="IKD38" s="234"/>
      <c r="IKE38" s="42"/>
      <c r="IKF38" s="43"/>
      <c r="IKG38" s="44"/>
      <c r="IKH38" s="41"/>
      <c r="IKI38" s="232"/>
      <c r="IKJ38" s="233"/>
      <c r="IKK38" s="234"/>
      <c r="IKL38" s="42"/>
      <c r="IKM38" s="43"/>
      <c r="IKN38" s="44"/>
      <c r="IKO38" s="41"/>
      <c r="IKP38" s="232"/>
      <c r="IKQ38" s="233"/>
      <c r="IKR38" s="234"/>
      <c r="IKS38" s="42"/>
      <c r="IKT38" s="43"/>
      <c r="IKU38" s="44"/>
      <c r="IKV38" s="41"/>
      <c r="IKW38" s="232"/>
      <c r="IKX38" s="233"/>
      <c r="IKY38" s="234"/>
      <c r="IKZ38" s="42"/>
      <c r="ILA38" s="43"/>
      <c r="ILB38" s="44"/>
      <c r="ILC38" s="41"/>
      <c r="ILD38" s="232"/>
      <c r="ILE38" s="233"/>
      <c r="ILF38" s="234"/>
      <c r="ILG38" s="42"/>
      <c r="ILH38" s="43"/>
      <c r="ILI38" s="44"/>
      <c r="ILJ38" s="41"/>
      <c r="ILK38" s="232"/>
      <c r="ILL38" s="233"/>
      <c r="ILM38" s="234"/>
      <c r="ILN38" s="42"/>
      <c r="ILO38" s="43"/>
      <c r="ILP38" s="44"/>
      <c r="ILQ38" s="41"/>
      <c r="ILR38" s="232"/>
      <c r="ILS38" s="233"/>
      <c r="ILT38" s="234"/>
      <c r="ILU38" s="42"/>
      <c r="ILV38" s="43"/>
      <c r="ILW38" s="44"/>
      <c r="ILX38" s="41"/>
      <c r="ILY38" s="232"/>
      <c r="ILZ38" s="233"/>
      <c r="IMA38" s="234"/>
      <c r="IMB38" s="42"/>
      <c r="IMC38" s="43"/>
      <c r="IMD38" s="44"/>
      <c r="IME38" s="41"/>
      <c r="IMF38" s="232"/>
      <c r="IMG38" s="233"/>
      <c r="IMH38" s="234"/>
      <c r="IMI38" s="42"/>
      <c r="IMJ38" s="43"/>
      <c r="IMK38" s="44"/>
      <c r="IML38" s="41"/>
      <c r="IMM38" s="232"/>
      <c r="IMN38" s="233"/>
      <c r="IMO38" s="234"/>
      <c r="IMP38" s="42"/>
      <c r="IMQ38" s="43"/>
      <c r="IMR38" s="44"/>
      <c r="IMS38" s="41"/>
      <c r="IMT38" s="232"/>
      <c r="IMU38" s="233"/>
      <c r="IMV38" s="234"/>
      <c r="IMW38" s="42"/>
      <c r="IMX38" s="43"/>
      <c r="IMY38" s="44"/>
      <c r="IMZ38" s="41"/>
      <c r="INA38" s="232"/>
      <c r="INB38" s="233"/>
      <c r="INC38" s="234"/>
      <c r="IND38" s="42"/>
      <c r="INE38" s="43"/>
      <c r="INF38" s="44"/>
      <c r="ING38" s="41"/>
      <c r="INH38" s="232"/>
      <c r="INI38" s="233"/>
      <c r="INJ38" s="234"/>
      <c r="INK38" s="42"/>
      <c r="INL38" s="43"/>
      <c r="INM38" s="44"/>
      <c r="INN38" s="41"/>
      <c r="INO38" s="232"/>
      <c r="INP38" s="233"/>
      <c r="INQ38" s="234"/>
      <c r="INR38" s="42"/>
      <c r="INS38" s="43"/>
      <c r="INT38" s="44"/>
      <c r="INU38" s="41"/>
      <c r="INV38" s="232"/>
      <c r="INW38" s="233"/>
      <c r="INX38" s="234"/>
      <c r="INY38" s="42"/>
      <c r="INZ38" s="43"/>
      <c r="IOA38" s="44"/>
      <c r="IOB38" s="41"/>
      <c r="IOC38" s="232"/>
      <c r="IOD38" s="233"/>
      <c r="IOE38" s="234"/>
      <c r="IOF38" s="42"/>
      <c r="IOG38" s="43"/>
      <c r="IOH38" s="44"/>
      <c r="IOI38" s="41"/>
      <c r="IOJ38" s="232"/>
      <c r="IOK38" s="233"/>
      <c r="IOL38" s="234"/>
      <c r="IOM38" s="42"/>
      <c r="ION38" s="43"/>
      <c r="IOO38" s="44"/>
      <c r="IOP38" s="41"/>
      <c r="IOQ38" s="232"/>
      <c r="IOR38" s="233"/>
      <c r="IOS38" s="234"/>
      <c r="IOT38" s="42"/>
      <c r="IOU38" s="43"/>
      <c r="IOV38" s="44"/>
      <c r="IOW38" s="41"/>
      <c r="IOX38" s="232"/>
      <c r="IOY38" s="233"/>
      <c r="IOZ38" s="234"/>
      <c r="IPA38" s="42"/>
      <c r="IPB38" s="43"/>
      <c r="IPC38" s="44"/>
      <c r="IPD38" s="41"/>
      <c r="IPE38" s="232"/>
      <c r="IPF38" s="233"/>
      <c r="IPG38" s="234"/>
      <c r="IPH38" s="42"/>
      <c r="IPI38" s="43"/>
      <c r="IPJ38" s="44"/>
      <c r="IPK38" s="41"/>
      <c r="IPL38" s="232"/>
      <c r="IPM38" s="233"/>
      <c r="IPN38" s="234"/>
      <c r="IPO38" s="42"/>
      <c r="IPP38" s="43"/>
      <c r="IPQ38" s="44"/>
      <c r="IPR38" s="41"/>
      <c r="IPS38" s="232"/>
      <c r="IPT38" s="233"/>
      <c r="IPU38" s="234"/>
      <c r="IPV38" s="42"/>
      <c r="IPW38" s="43"/>
      <c r="IPX38" s="44"/>
      <c r="IPY38" s="41"/>
      <c r="IPZ38" s="232"/>
      <c r="IQA38" s="233"/>
      <c r="IQB38" s="234"/>
      <c r="IQC38" s="42"/>
      <c r="IQD38" s="43"/>
      <c r="IQE38" s="44"/>
      <c r="IQF38" s="41"/>
      <c r="IQG38" s="232"/>
      <c r="IQH38" s="233"/>
      <c r="IQI38" s="234"/>
      <c r="IQJ38" s="42"/>
      <c r="IQK38" s="43"/>
      <c r="IQL38" s="44"/>
      <c r="IQM38" s="41"/>
      <c r="IQN38" s="232"/>
      <c r="IQO38" s="233"/>
      <c r="IQP38" s="234"/>
      <c r="IQQ38" s="42"/>
      <c r="IQR38" s="43"/>
      <c r="IQS38" s="44"/>
      <c r="IQT38" s="41"/>
      <c r="IQU38" s="232"/>
      <c r="IQV38" s="233"/>
      <c r="IQW38" s="234"/>
      <c r="IQX38" s="42"/>
      <c r="IQY38" s="43"/>
      <c r="IQZ38" s="44"/>
      <c r="IRA38" s="41"/>
      <c r="IRB38" s="232"/>
      <c r="IRC38" s="233"/>
      <c r="IRD38" s="234"/>
      <c r="IRE38" s="42"/>
      <c r="IRF38" s="43"/>
      <c r="IRG38" s="44"/>
      <c r="IRH38" s="41"/>
      <c r="IRI38" s="232"/>
      <c r="IRJ38" s="233"/>
      <c r="IRK38" s="234"/>
      <c r="IRL38" s="42"/>
      <c r="IRM38" s="43"/>
      <c r="IRN38" s="44"/>
      <c r="IRO38" s="41"/>
      <c r="IRP38" s="232"/>
      <c r="IRQ38" s="233"/>
      <c r="IRR38" s="234"/>
      <c r="IRS38" s="42"/>
      <c r="IRT38" s="43"/>
      <c r="IRU38" s="44"/>
      <c r="IRV38" s="41"/>
      <c r="IRW38" s="232"/>
      <c r="IRX38" s="233"/>
      <c r="IRY38" s="234"/>
      <c r="IRZ38" s="42"/>
      <c r="ISA38" s="43"/>
      <c r="ISB38" s="44"/>
      <c r="ISC38" s="41"/>
      <c r="ISD38" s="232"/>
      <c r="ISE38" s="233"/>
      <c r="ISF38" s="234"/>
      <c r="ISG38" s="42"/>
      <c r="ISH38" s="43"/>
      <c r="ISI38" s="44"/>
      <c r="ISJ38" s="41"/>
      <c r="ISK38" s="232"/>
      <c r="ISL38" s="233"/>
      <c r="ISM38" s="234"/>
      <c r="ISN38" s="42"/>
      <c r="ISO38" s="43"/>
      <c r="ISP38" s="44"/>
      <c r="ISQ38" s="41"/>
      <c r="ISR38" s="232"/>
      <c r="ISS38" s="233"/>
      <c r="IST38" s="234"/>
      <c r="ISU38" s="42"/>
      <c r="ISV38" s="43"/>
      <c r="ISW38" s="44"/>
      <c r="ISX38" s="41"/>
      <c r="ISY38" s="232"/>
      <c r="ISZ38" s="233"/>
      <c r="ITA38" s="234"/>
      <c r="ITB38" s="42"/>
      <c r="ITC38" s="43"/>
      <c r="ITD38" s="44"/>
      <c r="ITE38" s="41"/>
      <c r="ITF38" s="232"/>
      <c r="ITG38" s="233"/>
      <c r="ITH38" s="234"/>
      <c r="ITI38" s="42"/>
      <c r="ITJ38" s="43"/>
      <c r="ITK38" s="44"/>
      <c r="ITL38" s="41"/>
      <c r="ITM38" s="232"/>
      <c r="ITN38" s="233"/>
      <c r="ITO38" s="234"/>
      <c r="ITP38" s="42"/>
      <c r="ITQ38" s="43"/>
      <c r="ITR38" s="44"/>
      <c r="ITS38" s="41"/>
      <c r="ITT38" s="232"/>
      <c r="ITU38" s="233"/>
      <c r="ITV38" s="234"/>
      <c r="ITW38" s="42"/>
      <c r="ITX38" s="43"/>
      <c r="ITY38" s="44"/>
      <c r="ITZ38" s="41"/>
      <c r="IUA38" s="232"/>
      <c r="IUB38" s="233"/>
      <c r="IUC38" s="234"/>
      <c r="IUD38" s="42"/>
      <c r="IUE38" s="43"/>
      <c r="IUF38" s="44"/>
      <c r="IUG38" s="41"/>
      <c r="IUH38" s="232"/>
      <c r="IUI38" s="233"/>
      <c r="IUJ38" s="234"/>
      <c r="IUK38" s="42"/>
      <c r="IUL38" s="43"/>
      <c r="IUM38" s="44"/>
      <c r="IUN38" s="41"/>
      <c r="IUO38" s="232"/>
      <c r="IUP38" s="233"/>
      <c r="IUQ38" s="234"/>
      <c r="IUR38" s="42"/>
      <c r="IUS38" s="43"/>
      <c r="IUT38" s="44"/>
      <c r="IUU38" s="41"/>
      <c r="IUV38" s="232"/>
      <c r="IUW38" s="233"/>
      <c r="IUX38" s="234"/>
      <c r="IUY38" s="42"/>
      <c r="IUZ38" s="43"/>
      <c r="IVA38" s="44"/>
      <c r="IVB38" s="41"/>
      <c r="IVC38" s="232"/>
      <c r="IVD38" s="233"/>
      <c r="IVE38" s="234"/>
      <c r="IVF38" s="42"/>
      <c r="IVG38" s="43"/>
      <c r="IVH38" s="44"/>
      <c r="IVI38" s="41"/>
      <c r="IVJ38" s="232"/>
      <c r="IVK38" s="233"/>
      <c r="IVL38" s="234"/>
      <c r="IVM38" s="42"/>
      <c r="IVN38" s="43"/>
      <c r="IVO38" s="44"/>
      <c r="IVP38" s="41"/>
      <c r="IVQ38" s="232"/>
      <c r="IVR38" s="233"/>
      <c r="IVS38" s="234"/>
      <c r="IVT38" s="42"/>
      <c r="IVU38" s="43"/>
      <c r="IVV38" s="44"/>
      <c r="IVW38" s="41"/>
      <c r="IVX38" s="232"/>
      <c r="IVY38" s="233"/>
      <c r="IVZ38" s="234"/>
      <c r="IWA38" s="42"/>
      <c r="IWB38" s="43"/>
      <c r="IWC38" s="44"/>
      <c r="IWD38" s="41"/>
      <c r="IWE38" s="232"/>
      <c r="IWF38" s="233"/>
      <c r="IWG38" s="234"/>
      <c r="IWH38" s="42"/>
      <c r="IWI38" s="43"/>
      <c r="IWJ38" s="44"/>
      <c r="IWK38" s="41"/>
      <c r="IWL38" s="232"/>
      <c r="IWM38" s="233"/>
      <c r="IWN38" s="234"/>
      <c r="IWO38" s="42"/>
      <c r="IWP38" s="43"/>
      <c r="IWQ38" s="44"/>
      <c r="IWR38" s="41"/>
      <c r="IWS38" s="232"/>
      <c r="IWT38" s="233"/>
      <c r="IWU38" s="234"/>
      <c r="IWV38" s="42"/>
      <c r="IWW38" s="43"/>
      <c r="IWX38" s="44"/>
      <c r="IWY38" s="41"/>
      <c r="IWZ38" s="232"/>
      <c r="IXA38" s="233"/>
      <c r="IXB38" s="234"/>
      <c r="IXC38" s="42"/>
      <c r="IXD38" s="43"/>
      <c r="IXE38" s="44"/>
      <c r="IXF38" s="41"/>
      <c r="IXG38" s="232"/>
      <c r="IXH38" s="233"/>
      <c r="IXI38" s="234"/>
      <c r="IXJ38" s="42"/>
      <c r="IXK38" s="43"/>
      <c r="IXL38" s="44"/>
      <c r="IXM38" s="41"/>
      <c r="IXN38" s="232"/>
      <c r="IXO38" s="233"/>
      <c r="IXP38" s="234"/>
      <c r="IXQ38" s="42"/>
      <c r="IXR38" s="43"/>
      <c r="IXS38" s="44"/>
      <c r="IXT38" s="41"/>
      <c r="IXU38" s="232"/>
      <c r="IXV38" s="233"/>
      <c r="IXW38" s="234"/>
      <c r="IXX38" s="42"/>
      <c r="IXY38" s="43"/>
      <c r="IXZ38" s="44"/>
      <c r="IYA38" s="41"/>
      <c r="IYB38" s="232"/>
      <c r="IYC38" s="233"/>
      <c r="IYD38" s="234"/>
      <c r="IYE38" s="42"/>
      <c r="IYF38" s="43"/>
      <c r="IYG38" s="44"/>
      <c r="IYH38" s="41"/>
      <c r="IYI38" s="232"/>
      <c r="IYJ38" s="233"/>
      <c r="IYK38" s="234"/>
      <c r="IYL38" s="42"/>
      <c r="IYM38" s="43"/>
      <c r="IYN38" s="44"/>
      <c r="IYO38" s="41"/>
      <c r="IYP38" s="232"/>
      <c r="IYQ38" s="233"/>
      <c r="IYR38" s="234"/>
      <c r="IYS38" s="42"/>
      <c r="IYT38" s="43"/>
      <c r="IYU38" s="44"/>
      <c r="IYV38" s="41"/>
      <c r="IYW38" s="232"/>
      <c r="IYX38" s="233"/>
      <c r="IYY38" s="234"/>
      <c r="IYZ38" s="42"/>
      <c r="IZA38" s="43"/>
      <c r="IZB38" s="44"/>
      <c r="IZC38" s="41"/>
      <c r="IZD38" s="232"/>
      <c r="IZE38" s="233"/>
      <c r="IZF38" s="234"/>
      <c r="IZG38" s="42"/>
      <c r="IZH38" s="43"/>
      <c r="IZI38" s="44"/>
      <c r="IZJ38" s="41"/>
      <c r="IZK38" s="232"/>
      <c r="IZL38" s="233"/>
      <c r="IZM38" s="234"/>
      <c r="IZN38" s="42"/>
      <c r="IZO38" s="43"/>
      <c r="IZP38" s="44"/>
      <c r="IZQ38" s="41"/>
      <c r="IZR38" s="232"/>
      <c r="IZS38" s="233"/>
      <c r="IZT38" s="234"/>
      <c r="IZU38" s="42"/>
      <c r="IZV38" s="43"/>
      <c r="IZW38" s="44"/>
      <c r="IZX38" s="41"/>
      <c r="IZY38" s="232"/>
      <c r="IZZ38" s="233"/>
      <c r="JAA38" s="234"/>
      <c r="JAB38" s="42"/>
      <c r="JAC38" s="43"/>
      <c r="JAD38" s="44"/>
      <c r="JAE38" s="41"/>
      <c r="JAF38" s="232"/>
      <c r="JAG38" s="233"/>
      <c r="JAH38" s="234"/>
      <c r="JAI38" s="42"/>
      <c r="JAJ38" s="43"/>
      <c r="JAK38" s="44"/>
      <c r="JAL38" s="41"/>
      <c r="JAM38" s="232"/>
      <c r="JAN38" s="233"/>
      <c r="JAO38" s="234"/>
      <c r="JAP38" s="42"/>
      <c r="JAQ38" s="43"/>
      <c r="JAR38" s="44"/>
      <c r="JAS38" s="41"/>
      <c r="JAT38" s="232"/>
      <c r="JAU38" s="233"/>
      <c r="JAV38" s="234"/>
      <c r="JAW38" s="42"/>
      <c r="JAX38" s="43"/>
      <c r="JAY38" s="44"/>
      <c r="JAZ38" s="41"/>
      <c r="JBA38" s="232"/>
      <c r="JBB38" s="233"/>
      <c r="JBC38" s="234"/>
      <c r="JBD38" s="42"/>
      <c r="JBE38" s="43"/>
      <c r="JBF38" s="44"/>
      <c r="JBG38" s="41"/>
      <c r="JBH38" s="232"/>
      <c r="JBI38" s="233"/>
      <c r="JBJ38" s="234"/>
      <c r="JBK38" s="42"/>
      <c r="JBL38" s="43"/>
      <c r="JBM38" s="44"/>
      <c r="JBN38" s="41"/>
      <c r="JBO38" s="232"/>
      <c r="JBP38" s="233"/>
      <c r="JBQ38" s="234"/>
      <c r="JBR38" s="42"/>
      <c r="JBS38" s="43"/>
      <c r="JBT38" s="44"/>
      <c r="JBU38" s="41"/>
      <c r="JBV38" s="232"/>
      <c r="JBW38" s="233"/>
      <c r="JBX38" s="234"/>
      <c r="JBY38" s="42"/>
      <c r="JBZ38" s="43"/>
      <c r="JCA38" s="44"/>
      <c r="JCB38" s="41"/>
      <c r="JCC38" s="232"/>
      <c r="JCD38" s="233"/>
      <c r="JCE38" s="234"/>
      <c r="JCF38" s="42"/>
      <c r="JCG38" s="43"/>
      <c r="JCH38" s="44"/>
      <c r="JCI38" s="41"/>
      <c r="JCJ38" s="232"/>
      <c r="JCK38" s="233"/>
      <c r="JCL38" s="234"/>
      <c r="JCM38" s="42"/>
      <c r="JCN38" s="43"/>
      <c r="JCO38" s="44"/>
      <c r="JCP38" s="41"/>
      <c r="JCQ38" s="232"/>
      <c r="JCR38" s="233"/>
      <c r="JCS38" s="234"/>
      <c r="JCT38" s="42"/>
      <c r="JCU38" s="43"/>
      <c r="JCV38" s="44"/>
      <c r="JCW38" s="41"/>
      <c r="JCX38" s="232"/>
      <c r="JCY38" s="233"/>
      <c r="JCZ38" s="234"/>
      <c r="JDA38" s="42"/>
      <c r="JDB38" s="43"/>
      <c r="JDC38" s="44"/>
      <c r="JDD38" s="41"/>
      <c r="JDE38" s="232"/>
      <c r="JDF38" s="233"/>
      <c r="JDG38" s="234"/>
      <c r="JDH38" s="42"/>
      <c r="JDI38" s="43"/>
      <c r="JDJ38" s="44"/>
      <c r="JDK38" s="41"/>
      <c r="JDL38" s="232"/>
      <c r="JDM38" s="233"/>
      <c r="JDN38" s="234"/>
      <c r="JDO38" s="42"/>
      <c r="JDP38" s="43"/>
      <c r="JDQ38" s="44"/>
      <c r="JDR38" s="41"/>
      <c r="JDS38" s="232"/>
      <c r="JDT38" s="233"/>
      <c r="JDU38" s="234"/>
      <c r="JDV38" s="42"/>
      <c r="JDW38" s="43"/>
      <c r="JDX38" s="44"/>
      <c r="JDY38" s="41"/>
      <c r="JDZ38" s="232"/>
      <c r="JEA38" s="233"/>
      <c r="JEB38" s="234"/>
      <c r="JEC38" s="42"/>
      <c r="JED38" s="43"/>
      <c r="JEE38" s="44"/>
      <c r="JEF38" s="41"/>
      <c r="JEG38" s="232"/>
      <c r="JEH38" s="233"/>
      <c r="JEI38" s="234"/>
      <c r="JEJ38" s="42"/>
      <c r="JEK38" s="43"/>
      <c r="JEL38" s="44"/>
      <c r="JEM38" s="41"/>
      <c r="JEN38" s="232"/>
      <c r="JEO38" s="233"/>
      <c r="JEP38" s="234"/>
      <c r="JEQ38" s="42"/>
      <c r="JER38" s="43"/>
      <c r="JES38" s="44"/>
      <c r="JET38" s="41"/>
      <c r="JEU38" s="232"/>
      <c r="JEV38" s="233"/>
      <c r="JEW38" s="234"/>
      <c r="JEX38" s="42"/>
      <c r="JEY38" s="43"/>
      <c r="JEZ38" s="44"/>
      <c r="JFA38" s="41"/>
      <c r="JFB38" s="232"/>
      <c r="JFC38" s="233"/>
      <c r="JFD38" s="234"/>
      <c r="JFE38" s="42"/>
      <c r="JFF38" s="43"/>
      <c r="JFG38" s="44"/>
      <c r="JFH38" s="41"/>
      <c r="JFI38" s="232"/>
      <c r="JFJ38" s="233"/>
      <c r="JFK38" s="234"/>
      <c r="JFL38" s="42"/>
      <c r="JFM38" s="43"/>
      <c r="JFN38" s="44"/>
      <c r="JFO38" s="41"/>
      <c r="JFP38" s="232"/>
      <c r="JFQ38" s="233"/>
      <c r="JFR38" s="234"/>
      <c r="JFS38" s="42"/>
      <c r="JFT38" s="43"/>
      <c r="JFU38" s="44"/>
      <c r="JFV38" s="41"/>
      <c r="JFW38" s="232"/>
      <c r="JFX38" s="233"/>
      <c r="JFY38" s="234"/>
      <c r="JFZ38" s="42"/>
      <c r="JGA38" s="43"/>
      <c r="JGB38" s="44"/>
      <c r="JGC38" s="41"/>
      <c r="JGD38" s="232"/>
      <c r="JGE38" s="233"/>
      <c r="JGF38" s="234"/>
      <c r="JGG38" s="42"/>
      <c r="JGH38" s="43"/>
      <c r="JGI38" s="44"/>
      <c r="JGJ38" s="41"/>
      <c r="JGK38" s="232"/>
      <c r="JGL38" s="233"/>
      <c r="JGM38" s="234"/>
      <c r="JGN38" s="42"/>
      <c r="JGO38" s="43"/>
      <c r="JGP38" s="44"/>
      <c r="JGQ38" s="41"/>
      <c r="JGR38" s="232"/>
      <c r="JGS38" s="233"/>
      <c r="JGT38" s="234"/>
      <c r="JGU38" s="42"/>
      <c r="JGV38" s="43"/>
      <c r="JGW38" s="44"/>
      <c r="JGX38" s="41"/>
      <c r="JGY38" s="232"/>
      <c r="JGZ38" s="233"/>
      <c r="JHA38" s="234"/>
      <c r="JHB38" s="42"/>
      <c r="JHC38" s="43"/>
      <c r="JHD38" s="44"/>
      <c r="JHE38" s="41"/>
      <c r="JHF38" s="232"/>
      <c r="JHG38" s="233"/>
      <c r="JHH38" s="234"/>
      <c r="JHI38" s="42"/>
      <c r="JHJ38" s="43"/>
      <c r="JHK38" s="44"/>
      <c r="JHL38" s="41"/>
      <c r="JHM38" s="232"/>
      <c r="JHN38" s="233"/>
      <c r="JHO38" s="234"/>
      <c r="JHP38" s="42"/>
      <c r="JHQ38" s="43"/>
      <c r="JHR38" s="44"/>
      <c r="JHS38" s="41"/>
      <c r="JHT38" s="232"/>
      <c r="JHU38" s="233"/>
      <c r="JHV38" s="234"/>
      <c r="JHW38" s="42"/>
      <c r="JHX38" s="43"/>
      <c r="JHY38" s="44"/>
      <c r="JHZ38" s="41"/>
      <c r="JIA38" s="232"/>
      <c r="JIB38" s="233"/>
      <c r="JIC38" s="234"/>
      <c r="JID38" s="42"/>
      <c r="JIE38" s="43"/>
      <c r="JIF38" s="44"/>
      <c r="JIG38" s="41"/>
      <c r="JIH38" s="232"/>
      <c r="JII38" s="233"/>
      <c r="JIJ38" s="234"/>
      <c r="JIK38" s="42"/>
      <c r="JIL38" s="43"/>
      <c r="JIM38" s="44"/>
      <c r="JIN38" s="41"/>
      <c r="JIO38" s="232"/>
      <c r="JIP38" s="233"/>
      <c r="JIQ38" s="234"/>
      <c r="JIR38" s="42"/>
      <c r="JIS38" s="43"/>
      <c r="JIT38" s="44"/>
      <c r="JIU38" s="41"/>
      <c r="JIV38" s="232"/>
      <c r="JIW38" s="233"/>
      <c r="JIX38" s="234"/>
      <c r="JIY38" s="42"/>
      <c r="JIZ38" s="43"/>
      <c r="JJA38" s="44"/>
      <c r="JJB38" s="41"/>
      <c r="JJC38" s="232"/>
      <c r="JJD38" s="233"/>
      <c r="JJE38" s="234"/>
      <c r="JJF38" s="42"/>
      <c r="JJG38" s="43"/>
      <c r="JJH38" s="44"/>
      <c r="JJI38" s="41"/>
      <c r="JJJ38" s="232"/>
      <c r="JJK38" s="233"/>
      <c r="JJL38" s="234"/>
      <c r="JJM38" s="42"/>
      <c r="JJN38" s="43"/>
      <c r="JJO38" s="44"/>
      <c r="JJP38" s="41"/>
      <c r="JJQ38" s="232"/>
      <c r="JJR38" s="233"/>
      <c r="JJS38" s="234"/>
      <c r="JJT38" s="42"/>
      <c r="JJU38" s="43"/>
      <c r="JJV38" s="44"/>
      <c r="JJW38" s="41"/>
      <c r="JJX38" s="232"/>
      <c r="JJY38" s="233"/>
      <c r="JJZ38" s="234"/>
      <c r="JKA38" s="42"/>
      <c r="JKB38" s="43"/>
      <c r="JKC38" s="44"/>
      <c r="JKD38" s="41"/>
      <c r="JKE38" s="232"/>
      <c r="JKF38" s="233"/>
      <c r="JKG38" s="234"/>
      <c r="JKH38" s="42"/>
      <c r="JKI38" s="43"/>
      <c r="JKJ38" s="44"/>
      <c r="JKK38" s="41"/>
      <c r="JKL38" s="232"/>
      <c r="JKM38" s="233"/>
      <c r="JKN38" s="234"/>
      <c r="JKO38" s="42"/>
      <c r="JKP38" s="43"/>
      <c r="JKQ38" s="44"/>
      <c r="JKR38" s="41"/>
      <c r="JKS38" s="232"/>
      <c r="JKT38" s="233"/>
      <c r="JKU38" s="234"/>
      <c r="JKV38" s="42"/>
      <c r="JKW38" s="43"/>
      <c r="JKX38" s="44"/>
      <c r="JKY38" s="41"/>
      <c r="JKZ38" s="232"/>
      <c r="JLA38" s="233"/>
      <c r="JLB38" s="234"/>
      <c r="JLC38" s="42"/>
      <c r="JLD38" s="43"/>
      <c r="JLE38" s="44"/>
      <c r="JLF38" s="41"/>
      <c r="JLG38" s="232"/>
      <c r="JLH38" s="233"/>
      <c r="JLI38" s="234"/>
      <c r="JLJ38" s="42"/>
      <c r="JLK38" s="43"/>
      <c r="JLL38" s="44"/>
      <c r="JLM38" s="41"/>
      <c r="JLN38" s="232"/>
      <c r="JLO38" s="233"/>
      <c r="JLP38" s="234"/>
      <c r="JLQ38" s="42"/>
      <c r="JLR38" s="43"/>
      <c r="JLS38" s="44"/>
      <c r="JLT38" s="41"/>
      <c r="JLU38" s="232"/>
      <c r="JLV38" s="233"/>
      <c r="JLW38" s="234"/>
      <c r="JLX38" s="42"/>
      <c r="JLY38" s="43"/>
      <c r="JLZ38" s="44"/>
      <c r="JMA38" s="41"/>
      <c r="JMB38" s="232"/>
      <c r="JMC38" s="233"/>
      <c r="JMD38" s="234"/>
      <c r="JME38" s="42"/>
      <c r="JMF38" s="43"/>
      <c r="JMG38" s="44"/>
      <c r="JMH38" s="41"/>
      <c r="JMI38" s="232"/>
      <c r="JMJ38" s="233"/>
      <c r="JMK38" s="234"/>
      <c r="JML38" s="42"/>
      <c r="JMM38" s="43"/>
      <c r="JMN38" s="44"/>
      <c r="JMO38" s="41"/>
      <c r="JMP38" s="232"/>
      <c r="JMQ38" s="233"/>
      <c r="JMR38" s="234"/>
      <c r="JMS38" s="42"/>
      <c r="JMT38" s="43"/>
      <c r="JMU38" s="44"/>
      <c r="JMV38" s="41"/>
      <c r="JMW38" s="232"/>
      <c r="JMX38" s="233"/>
      <c r="JMY38" s="234"/>
      <c r="JMZ38" s="42"/>
      <c r="JNA38" s="43"/>
      <c r="JNB38" s="44"/>
      <c r="JNC38" s="41"/>
      <c r="JND38" s="232"/>
      <c r="JNE38" s="233"/>
      <c r="JNF38" s="234"/>
      <c r="JNG38" s="42"/>
      <c r="JNH38" s="43"/>
      <c r="JNI38" s="44"/>
      <c r="JNJ38" s="41"/>
      <c r="JNK38" s="232"/>
      <c r="JNL38" s="233"/>
      <c r="JNM38" s="234"/>
      <c r="JNN38" s="42"/>
      <c r="JNO38" s="43"/>
      <c r="JNP38" s="44"/>
      <c r="JNQ38" s="41"/>
      <c r="JNR38" s="232"/>
      <c r="JNS38" s="233"/>
      <c r="JNT38" s="234"/>
      <c r="JNU38" s="42"/>
      <c r="JNV38" s="43"/>
      <c r="JNW38" s="44"/>
      <c r="JNX38" s="41"/>
      <c r="JNY38" s="232"/>
      <c r="JNZ38" s="233"/>
      <c r="JOA38" s="234"/>
      <c r="JOB38" s="42"/>
      <c r="JOC38" s="43"/>
      <c r="JOD38" s="44"/>
      <c r="JOE38" s="41"/>
      <c r="JOF38" s="232"/>
      <c r="JOG38" s="233"/>
      <c r="JOH38" s="234"/>
      <c r="JOI38" s="42"/>
      <c r="JOJ38" s="43"/>
      <c r="JOK38" s="44"/>
      <c r="JOL38" s="41"/>
      <c r="JOM38" s="232"/>
      <c r="JON38" s="233"/>
      <c r="JOO38" s="234"/>
      <c r="JOP38" s="42"/>
      <c r="JOQ38" s="43"/>
      <c r="JOR38" s="44"/>
      <c r="JOS38" s="41"/>
      <c r="JOT38" s="232"/>
      <c r="JOU38" s="233"/>
      <c r="JOV38" s="234"/>
      <c r="JOW38" s="42"/>
      <c r="JOX38" s="43"/>
      <c r="JOY38" s="44"/>
      <c r="JOZ38" s="41"/>
      <c r="JPA38" s="232"/>
      <c r="JPB38" s="233"/>
      <c r="JPC38" s="234"/>
      <c r="JPD38" s="42"/>
      <c r="JPE38" s="43"/>
      <c r="JPF38" s="44"/>
      <c r="JPG38" s="41"/>
      <c r="JPH38" s="232"/>
      <c r="JPI38" s="233"/>
      <c r="JPJ38" s="234"/>
      <c r="JPK38" s="42"/>
      <c r="JPL38" s="43"/>
      <c r="JPM38" s="44"/>
      <c r="JPN38" s="41"/>
      <c r="JPO38" s="232"/>
      <c r="JPP38" s="233"/>
      <c r="JPQ38" s="234"/>
      <c r="JPR38" s="42"/>
      <c r="JPS38" s="43"/>
      <c r="JPT38" s="44"/>
      <c r="JPU38" s="41"/>
      <c r="JPV38" s="232"/>
      <c r="JPW38" s="233"/>
      <c r="JPX38" s="234"/>
      <c r="JPY38" s="42"/>
      <c r="JPZ38" s="43"/>
      <c r="JQA38" s="44"/>
      <c r="JQB38" s="41"/>
      <c r="JQC38" s="232"/>
      <c r="JQD38" s="233"/>
      <c r="JQE38" s="234"/>
      <c r="JQF38" s="42"/>
      <c r="JQG38" s="43"/>
      <c r="JQH38" s="44"/>
      <c r="JQI38" s="41"/>
      <c r="JQJ38" s="232"/>
      <c r="JQK38" s="233"/>
      <c r="JQL38" s="234"/>
      <c r="JQM38" s="42"/>
      <c r="JQN38" s="43"/>
      <c r="JQO38" s="44"/>
      <c r="JQP38" s="41"/>
      <c r="JQQ38" s="232"/>
      <c r="JQR38" s="233"/>
      <c r="JQS38" s="234"/>
      <c r="JQT38" s="42"/>
      <c r="JQU38" s="43"/>
      <c r="JQV38" s="44"/>
      <c r="JQW38" s="41"/>
      <c r="JQX38" s="232"/>
      <c r="JQY38" s="233"/>
      <c r="JQZ38" s="234"/>
      <c r="JRA38" s="42"/>
      <c r="JRB38" s="43"/>
      <c r="JRC38" s="44"/>
      <c r="JRD38" s="41"/>
      <c r="JRE38" s="232"/>
      <c r="JRF38" s="233"/>
      <c r="JRG38" s="234"/>
      <c r="JRH38" s="42"/>
      <c r="JRI38" s="43"/>
      <c r="JRJ38" s="44"/>
      <c r="JRK38" s="41"/>
      <c r="JRL38" s="232"/>
      <c r="JRM38" s="233"/>
      <c r="JRN38" s="234"/>
      <c r="JRO38" s="42"/>
      <c r="JRP38" s="43"/>
      <c r="JRQ38" s="44"/>
      <c r="JRR38" s="41"/>
      <c r="JRS38" s="232"/>
      <c r="JRT38" s="233"/>
      <c r="JRU38" s="234"/>
      <c r="JRV38" s="42"/>
      <c r="JRW38" s="43"/>
      <c r="JRX38" s="44"/>
      <c r="JRY38" s="41"/>
      <c r="JRZ38" s="232"/>
      <c r="JSA38" s="233"/>
      <c r="JSB38" s="234"/>
      <c r="JSC38" s="42"/>
      <c r="JSD38" s="43"/>
      <c r="JSE38" s="44"/>
      <c r="JSF38" s="41"/>
      <c r="JSG38" s="232"/>
      <c r="JSH38" s="233"/>
      <c r="JSI38" s="234"/>
      <c r="JSJ38" s="42"/>
      <c r="JSK38" s="43"/>
      <c r="JSL38" s="44"/>
      <c r="JSM38" s="41"/>
      <c r="JSN38" s="232"/>
      <c r="JSO38" s="233"/>
      <c r="JSP38" s="234"/>
      <c r="JSQ38" s="42"/>
      <c r="JSR38" s="43"/>
      <c r="JSS38" s="44"/>
      <c r="JST38" s="41"/>
      <c r="JSU38" s="232"/>
      <c r="JSV38" s="233"/>
      <c r="JSW38" s="234"/>
      <c r="JSX38" s="42"/>
      <c r="JSY38" s="43"/>
      <c r="JSZ38" s="44"/>
      <c r="JTA38" s="41"/>
      <c r="JTB38" s="232"/>
      <c r="JTC38" s="233"/>
      <c r="JTD38" s="234"/>
      <c r="JTE38" s="42"/>
      <c r="JTF38" s="43"/>
      <c r="JTG38" s="44"/>
      <c r="JTH38" s="41"/>
      <c r="JTI38" s="232"/>
      <c r="JTJ38" s="233"/>
      <c r="JTK38" s="234"/>
      <c r="JTL38" s="42"/>
      <c r="JTM38" s="43"/>
      <c r="JTN38" s="44"/>
      <c r="JTO38" s="41"/>
      <c r="JTP38" s="232"/>
      <c r="JTQ38" s="233"/>
      <c r="JTR38" s="234"/>
      <c r="JTS38" s="42"/>
      <c r="JTT38" s="43"/>
      <c r="JTU38" s="44"/>
      <c r="JTV38" s="41"/>
      <c r="JTW38" s="232"/>
      <c r="JTX38" s="233"/>
      <c r="JTY38" s="234"/>
      <c r="JTZ38" s="42"/>
      <c r="JUA38" s="43"/>
      <c r="JUB38" s="44"/>
      <c r="JUC38" s="41"/>
      <c r="JUD38" s="232"/>
      <c r="JUE38" s="233"/>
      <c r="JUF38" s="234"/>
      <c r="JUG38" s="42"/>
      <c r="JUH38" s="43"/>
      <c r="JUI38" s="44"/>
      <c r="JUJ38" s="41"/>
      <c r="JUK38" s="232"/>
      <c r="JUL38" s="233"/>
      <c r="JUM38" s="234"/>
      <c r="JUN38" s="42"/>
      <c r="JUO38" s="43"/>
      <c r="JUP38" s="44"/>
      <c r="JUQ38" s="41"/>
      <c r="JUR38" s="232"/>
      <c r="JUS38" s="233"/>
      <c r="JUT38" s="234"/>
      <c r="JUU38" s="42"/>
      <c r="JUV38" s="43"/>
      <c r="JUW38" s="44"/>
      <c r="JUX38" s="41"/>
      <c r="JUY38" s="232"/>
      <c r="JUZ38" s="233"/>
      <c r="JVA38" s="234"/>
      <c r="JVB38" s="42"/>
      <c r="JVC38" s="43"/>
      <c r="JVD38" s="44"/>
      <c r="JVE38" s="41"/>
      <c r="JVF38" s="232"/>
      <c r="JVG38" s="233"/>
      <c r="JVH38" s="234"/>
      <c r="JVI38" s="42"/>
      <c r="JVJ38" s="43"/>
      <c r="JVK38" s="44"/>
      <c r="JVL38" s="41"/>
      <c r="JVM38" s="232"/>
      <c r="JVN38" s="233"/>
      <c r="JVO38" s="234"/>
      <c r="JVP38" s="42"/>
      <c r="JVQ38" s="43"/>
      <c r="JVR38" s="44"/>
      <c r="JVS38" s="41"/>
      <c r="JVT38" s="232"/>
      <c r="JVU38" s="233"/>
      <c r="JVV38" s="234"/>
      <c r="JVW38" s="42"/>
      <c r="JVX38" s="43"/>
      <c r="JVY38" s="44"/>
      <c r="JVZ38" s="41"/>
      <c r="JWA38" s="232"/>
      <c r="JWB38" s="233"/>
      <c r="JWC38" s="234"/>
      <c r="JWD38" s="42"/>
      <c r="JWE38" s="43"/>
      <c r="JWF38" s="44"/>
      <c r="JWG38" s="41"/>
      <c r="JWH38" s="232"/>
      <c r="JWI38" s="233"/>
      <c r="JWJ38" s="234"/>
      <c r="JWK38" s="42"/>
      <c r="JWL38" s="43"/>
      <c r="JWM38" s="44"/>
      <c r="JWN38" s="41"/>
      <c r="JWO38" s="232"/>
      <c r="JWP38" s="233"/>
      <c r="JWQ38" s="234"/>
      <c r="JWR38" s="42"/>
      <c r="JWS38" s="43"/>
      <c r="JWT38" s="44"/>
      <c r="JWU38" s="41"/>
      <c r="JWV38" s="232"/>
      <c r="JWW38" s="233"/>
      <c r="JWX38" s="234"/>
      <c r="JWY38" s="42"/>
      <c r="JWZ38" s="43"/>
      <c r="JXA38" s="44"/>
      <c r="JXB38" s="41"/>
      <c r="JXC38" s="232"/>
      <c r="JXD38" s="233"/>
      <c r="JXE38" s="234"/>
      <c r="JXF38" s="42"/>
      <c r="JXG38" s="43"/>
      <c r="JXH38" s="44"/>
      <c r="JXI38" s="41"/>
      <c r="JXJ38" s="232"/>
      <c r="JXK38" s="233"/>
      <c r="JXL38" s="234"/>
      <c r="JXM38" s="42"/>
      <c r="JXN38" s="43"/>
      <c r="JXO38" s="44"/>
      <c r="JXP38" s="41"/>
      <c r="JXQ38" s="232"/>
      <c r="JXR38" s="233"/>
      <c r="JXS38" s="234"/>
      <c r="JXT38" s="42"/>
      <c r="JXU38" s="43"/>
      <c r="JXV38" s="44"/>
      <c r="JXW38" s="41"/>
      <c r="JXX38" s="232"/>
      <c r="JXY38" s="233"/>
      <c r="JXZ38" s="234"/>
      <c r="JYA38" s="42"/>
      <c r="JYB38" s="43"/>
      <c r="JYC38" s="44"/>
      <c r="JYD38" s="41"/>
      <c r="JYE38" s="232"/>
      <c r="JYF38" s="233"/>
      <c r="JYG38" s="234"/>
      <c r="JYH38" s="42"/>
      <c r="JYI38" s="43"/>
      <c r="JYJ38" s="44"/>
      <c r="JYK38" s="41"/>
      <c r="JYL38" s="232"/>
      <c r="JYM38" s="233"/>
      <c r="JYN38" s="234"/>
      <c r="JYO38" s="42"/>
      <c r="JYP38" s="43"/>
      <c r="JYQ38" s="44"/>
      <c r="JYR38" s="41"/>
      <c r="JYS38" s="232"/>
      <c r="JYT38" s="233"/>
      <c r="JYU38" s="234"/>
      <c r="JYV38" s="42"/>
      <c r="JYW38" s="43"/>
      <c r="JYX38" s="44"/>
      <c r="JYY38" s="41"/>
      <c r="JYZ38" s="232"/>
      <c r="JZA38" s="233"/>
      <c r="JZB38" s="234"/>
      <c r="JZC38" s="42"/>
      <c r="JZD38" s="43"/>
      <c r="JZE38" s="44"/>
      <c r="JZF38" s="41"/>
      <c r="JZG38" s="232"/>
      <c r="JZH38" s="233"/>
      <c r="JZI38" s="234"/>
      <c r="JZJ38" s="42"/>
      <c r="JZK38" s="43"/>
      <c r="JZL38" s="44"/>
      <c r="JZM38" s="41"/>
      <c r="JZN38" s="232"/>
      <c r="JZO38" s="233"/>
      <c r="JZP38" s="234"/>
      <c r="JZQ38" s="42"/>
      <c r="JZR38" s="43"/>
      <c r="JZS38" s="44"/>
      <c r="JZT38" s="41"/>
      <c r="JZU38" s="232"/>
      <c r="JZV38" s="233"/>
      <c r="JZW38" s="234"/>
      <c r="JZX38" s="42"/>
      <c r="JZY38" s="43"/>
      <c r="JZZ38" s="44"/>
      <c r="KAA38" s="41"/>
      <c r="KAB38" s="232"/>
      <c r="KAC38" s="233"/>
      <c r="KAD38" s="234"/>
      <c r="KAE38" s="42"/>
      <c r="KAF38" s="43"/>
      <c r="KAG38" s="44"/>
      <c r="KAH38" s="41"/>
      <c r="KAI38" s="232"/>
      <c r="KAJ38" s="233"/>
      <c r="KAK38" s="234"/>
      <c r="KAL38" s="42"/>
      <c r="KAM38" s="43"/>
      <c r="KAN38" s="44"/>
      <c r="KAO38" s="41"/>
      <c r="KAP38" s="232"/>
      <c r="KAQ38" s="233"/>
      <c r="KAR38" s="234"/>
      <c r="KAS38" s="42"/>
      <c r="KAT38" s="43"/>
      <c r="KAU38" s="44"/>
      <c r="KAV38" s="41"/>
      <c r="KAW38" s="232"/>
      <c r="KAX38" s="233"/>
      <c r="KAY38" s="234"/>
      <c r="KAZ38" s="42"/>
      <c r="KBA38" s="43"/>
      <c r="KBB38" s="44"/>
      <c r="KBC38" s="41"/>
      <c r="KBD38" s="232"/>
      <c r="KBE38" s="233"/>
      <c r="KBF38" s="234"/>
      <c r="KBG38" s="42"/>
      <c r="KBH38" s="43"/>
      <c r="KBI38" s="44"/>
      <c r="KBJ38" s="41"/>
      <c r="KBK38" s="232"/>
      <c r="KBL38" s="233"/>
      <c r="KBM38" s="234"/>
      <c r="KBN38" s="42"/>
      <c r="KBO38" s="43"/>
      <c r="KBP38" s="44"/>
      <c r="KBQ38" s="41"/>
      <c r="KBR38" s="232"/>
      <c r="KBS38" s="233"/>
      <c r="KBT38" s="234"/>
      <c r="KBU38" s="42"/>
      <c r="KBV38" s="43"/>
      <c r="KBW38" s="44"/>
      <c r="KBX38" s="41"/>
      <c r="KBY38" s="232"/>
      <c r="KBZ38" s="233"/>
      <c r="KCA38" s="234"/>
      <c r="KCB38" s="42"/>
      <c r="KCC38" s="43"/>
      <c r="KCD38" s="44"/>
      <c r="KCE38" s="41"/>
      <c r="KCF38" s="232"/>
      <c r="KCG38" s="233"/>
      <c r="KCH38" s="234"/>
      <c r="KCI38" s="42"/>
      <c r="KCJ38" s="43"/>
      <c r="KCK38" s="44"/>
      <c r="KCL38" s="41"/>
      <c r="KCM38" s="232"/>
      <c r="KCN38" s="233"/>
      <c r="KCO38" s="234"/>
      <c r="KCP38" s="42"/>
      <c r="KCQ38" s="43"/>
      <c r="KCR38" s="44"/>
      <c r="KCS38" s="41"/>
      <c r="KCT38" s="232"/>
      <c r="KCU38" s="233"/>
      <c r="KCV38" s="234"/>
      <c r="KCW38" s="42"/>
      <c r="KCX38" s="43"/>
      <c r="KCY38" s="44"/>
      <c r="KCZ38" s="41"/>
      <c r="KDA38" s="232"/>
      <c r="KDB38" s="233"/>
      <c r="KDC38" s="234"/>
      <c r="KDD38" s="42"/>
      <c r="KDE38" s="43"/>
      <c r="KDF38" s="44"/>
      <c r="KDG38" s="41"/>
      <c r="KDH38" s="232"/>
      <c r="KDI38" s="233"/>
      <c r="KDJ38" s="234"/>
      <c r="KDK38" s="42"/>
      <c r="KDL38" s="43"/>
      <c r="KDM38" s="44"/>
      <c r="KDN38" s="41"/>
      <c r="KDO38" s="232"/>
      <c r="KDP38" s="233"/>
      <c r="KDQ38" s="234"/>
      <c r="KDR38" s="42"/>
      <c r="KDS38" s="43"/>
      <c r="KDT38" s="44"/>
      <c r="KDU38" s="41"/>
      <c r="KDV38" s="232"/>
      <c r="KDW38" s="233"/>
      <c r="KDX38" s="234"/>
      <c r="KDY38" s="42"/>
      <c r="KDZ38" s="43"/>
      <c r="KEA38" s="44"/>
      <c r="KEB38" s="41"/>
      <c r="KEC38" s="232"/>
      <c r="KED38" s="233"/>
      <c r="KEE38" s="234"/>
      <c r="KEF38" s="42"/>
      <c r="KEG38" s="43"/>
      <c r="KEH38" s="44"/>
      <c r="KEI38" s="41"/>
      <c r="KEJ38" s="232"/>
      <c r="KEK38" s="233"/>
      <c r="KEL38" s="234"/>
      <c r="KEM38" s="42"/>
      <c r="KEN38" s="43"/>
      <c r="KEO38" s="44"/>
      <c r="KEP38" s="41"/>
      <c r="KEQ38" s="232"/>
      <c r="KER38" s="233"/>
      <c r="KES38" s="234"/>
      <c r="KET38" s="42"/>
      <c r="KEU38" s="43"/>
      <c r="KEV38" s="44"/>
      <c r="KEW38" s="41"/>
      <c r="KEX38" s="232"/>
      <c r="KEY38" s="233"/>
      <c r="KEZ38" s="234"/>
      <c r="KFA38" s="42"/>
      <c r="KFB38" s="43"/>
      <c r="KFC38" s="44"/>
      <c r="KFD38" s="41"/>
      <c r="KFE38" s="232"/>
      <c r="KFF38" s="233"/>
      <c r="KFG38" s="234"/>
      <c r="KFH38" s="42"/>
      <c r="KFI38" s="43"/>
      <c r="KFJ38" s="44"/>
      <c r="KFK38" s="41"/>
      <c r="KFL38" s="232"/>
      <c r="KFM38" s="233"/>
      <c r="KFN38" s="234"/>
      <c r="KFO38" s="42"/>
      <c r="KFP38" s="43"/>
      <c r="KFQ38" s="44"/>
      <c r="KFR38" s="41"/>
      <c r="KFS38" s="232"/>
      <c r="KFT38" s="233"/>
      <c r="KFU38" s="234"/>
      <c r="KFV38" s="42"/>
      <c r="KFW38" s="43"/>
      <c r="KFX38" s="44"/>
      <c r="KFY38" s="41"/>
      <c r="KFZ38" s="232"/>
      <c r="KGA38" s="233"/>
      <c r="KGB38" s="234"/>
      <c r="KGC38" s="42"/>
      <c r="KGD38" s="43"/>
      <c r="KGE38" s="44"/>
      <c r="KGF38" s="41"/>
      <c r="KGG38" s="232"/>
      <c r="KGH38" s="233"/>
      <c r="KGI38" s="234"/>
      <c r="KGJ38" s="42"/>
      <c r="KGK38" s="43"/>
      <c r="KGL38" s="44"/>
      <c r="KGM38" s="41"/>
      <c r="KGN38" s="232"/>
      <c r="KGO38" s="233"/>
      <c r="KGP38" s="234"/>
      <c r="KGQ38" s="42"/>
      <c r="KGR38" s="43"/>
      <c r="KGS38" s="44"/>
      <c r="KGT38" s="41"/>
      <c r="KGU38" s="232"/>
      <c r="KGV38" s="233"/>
      <c r="KGW38" s="234"/>
      <c r="KGX38" s="42"/>
      <c r="KGY38" s="43"/>
      <c r="KGZ38" s="44"/>
      <c r="KHA38" s="41"/>
      <c r="KHB38" s="232"/>
      <c r="KHC38" s="233"/>
      <c r="KHD38" s="234"/>
      <c r="KHE38" s="42"/>
      <c r="KHF38" s="43"/>
      <c r="KHG38" s="44"/>
      <c r="KHH38" s="41"/>
      <c r="KHI38" s="232"/>
      <c r="KHJ38" s="233"/>
      <c r="KHK38" s="234"/>
      <c r="KHL38" s="42"/>
      <c r="KHM38" s="43"/>
      <c r="KHN38" s="44"/>
      <c r="KHO38" s="41"/>
      <c r="KHP38" s="232"/>
      <c r="KHQ38" s="233"/>
      <c r="KHR38" s="234"/>
      <c r="KHS38" s="42"/>
      <c r="KHT38" s="43"/>
      <c r="KHU38" s="44"/>
      <c r="KHV38" s="41"/>
      <c r="KHW38" s="232"/>
      <c r="KHX38" s="233"/>
      <c r="KHY38" s="234"/>
      <c r="KHZ38" s="42"/>
      <c r="KIA38" s="43"/>
      <c r="KIB38" s="44"/>
      <c r="KIC38" s="41"/>
      <c r="KID38" s="232"/>
      <c r="KIE38" s="233"/>
      <c r="KIF38" s="234"/>
      <c r="KIG38" s="42"/>
      <c r="KIH38" s="43"/>
      <c r="KII38" s="44"/>
      <c r="KIJ38" s="41"/>
      <c r="KIK38" s="232"/>
      <c r="KIL38" s="233"/>
      <c r="KIM38" s="234"/>
      <c r="KIN38" s="42"/>
      <c r="KIO38" s="43"/>
      <c r="KIP38" s="44"/>
      <c r="KIQ38" s="41"/>
      <c r="KIR38" s="232"/>
      <c r="KIS38" s="233"/>
      <c r="KIT38" s="234"/>
      <c r="KIU38" s="42"/>
      <c r="KIV38" s="43"/>
      <c r="KIW38" s="44"/>
      <c r="KIX38" s="41"/>
      <c r="KIY38" s="232"/>
      <c r="KIZ38" s="233"/>
      <c r="KJA38" s="234"/>
      <c r="KJB38" s="42"/>
      <c r="KJC38" s="43"/>
      <c r="KJD38" s="44"/>
      <c r="KJE38" s="41"/>
      <c r="KJF38" s="232"/>
      <c r="KJG38" s="233"/>
      <c r="KJH38" s="234"/>
      <c r="KJI38" s="42"/>
      <c r="KJJ38" s="43"/>
      <c r="KJK38" s="44"/>
      <c r="KJL38" s="41"/>
      <c r="KJM38" s="232"/>
      <c r="KJN38" s="233"/>
      <c r="KJO38" s="234"/>
      <c r="KJP38" s="42"/>
      <c r="KJQ38" s="43"/>
      <c r="KJR38" s="44"/>
      <c r="KJS38" s="41"/>
      <c r="KJT38" s="232"/>
      <c r="KJU38" s="233"/>
      <c r="KJV38" s="234"/>
      <c r="KJW38" s="42"/>
      <c r="KJX38" s="43"/>
      <c r="KJY38" s="44"/>
      <c r="KJZ38" s="41"/>
      <c r="KKA38" s="232"/>
      <c r="KKB38" s="233"/>
      <c r="KKC38" s="234"/>
      <c r="KKD38" s="42"/>
      <c r="KKE38" s="43"/>
      <c r="KKF38" s="44"/>
      <c r="KKG38" s="41"/>
      <c r="KKH38" s="232"/>
      <c r="KKI38" s="233"/>
      <c r="KKJ38" s="234"/>
      <c r="KKK38" s="42"/>
      <c r="KKL38" s="43"/>
      <c r="KKM38" s="44"/>
      <c r="KKN38" s="41"/>
      <c r="KKO38" s="232"/>
      <c r="KKP38" s="233"/>
      <c r="KKQ38" s="234"/>
      <c r="KKR38" s="42"/>
      <c r="KKS38" s="43"/>
      <c r="KKT38" s="44"/>
      <c r="KKU38" s="41"/>
      <c r="KKV38" s="232"/>
      <c r="KKW38" s="233"/>
      <c r="KKX38" s="234"/>
      <c r="KKY38" s="42"/>
      <c r="KKZ38" s="43"/>
      <c r="KLA38" s="44"/>
      <c r="KLB38" s="41"/>
      <c r="KLC38" s="232"/>
      <c r="KLD38" s="233"/>
      <c r="KLE38" s="234"/>
      <c r="KLF38" s="42"/>
      <c r="KLG38" s="43"/>
      <c r="KLH38" s="44"/>
      <c r="KLI38" s="41"/>
      <c r="KLJ38" s="232"/>
      <c r="KLK38" s="233"/>
      <c r="KLL38" s="234"/>
      <c r="KLM38" s="42"/>
      <c r="KLN38" s="43"/>
      <c r="KLO38" s="44"/>
      <c r="KLP38" s="41"/>
      <c r="KLQ38" s="232"/>
      <c r="KLR38" s="233"/>
      <c r="KLS38" s="234"/>
      <c r="KLT38" s="42"/>
      <c r="KLU38" s="43"/>
      <c r="KLV38" s="44"/>
      <c r="KLW38" s="41"/>
      <c r="KLX38" s="232"/>
      <c r="KLY38" s="233"/>
      <c r="KLZ38" s="234"/>
      <c r="KMA38" s="42"/>
      <c r="KMB38" s="43"/>
      <c r="KMC38" s="44"/>
      <c r="KMD38" s="41"/>
      <c r="KME38" s="232"/>
      <c r="KMF38" s="233"/>
      <c r="KMG38" s="234"/>
      <c r="KMH38" s="42"/>
      <c r="KMI38" s="43"/>
      <c r="KMJ38" s="44"/>
      <c r="KMK38" s="41"/>
      <c r="KML38" s="232"/>
      <c r="KMM38" s="233"/>
      <c r="KMN38" s="234"/>
      <c r="KMO38" s="42"/>
      <c r="KMP38" s="43"/>
      <c r="KMQ38" s="44"/>
      <c r="KMR38" s="41"/>
      <c r="KMS38" s="232"/>
      <c r="KMT38" s="233"/>
      <c r="KMU38" s="234"/>
      <c r="KMV38" s="42"/>
      <c r="KMW38" s="43"/>
      <c r="KMX38" s="44"/>
      <c r="KMY38" s="41"/>
      <c r="KMZ38" s="232"/>
      <c r="KNA38" s="233"/>
      <c r="KNB38" s="234"/>
      <c r="KNC38" s="42"/>
      <c r="KND38" s="43"/>
      <c r="KNE38" s="44"/>
      <c r="KNF38" s="41"/>
      <c r="KNG38" s="232"/>
      <c r="KNH38" s="233"/>
      <c r="KNI38" s="234"/>
      <c r="KNJ38" s="42"/>
      <c r="KNK38" s="43"/>
      <c r="KNL38" s="44"/>
      <c r="KNM38" s="41"/>
      <c r="KNN38" s="232"/>
      <c r="KNO38" s="233"/>
      <c r="KNP38" s="234"/>
      <c r="KNQ38" s="42"/>
      <c r="KNR38" s="43"/>
      <c r="KNS38" s="44"/>
      <c r="KNT38" s="41"/>
      <c r="KNU38" s="232"/>
      <c r="KNV38" s="233"/>
      <c r="KNW38" s="234"/>
      <c r="KNX38" s="42"/>
      <c r="KNY38" s="43"/>
      <c r="KNZ38" s="44"/>
      <c r="KOA38" s="41"/>
      <c r="KOB38" s="232"/>
      <c r="KOC38" s="233"/>
      <c r="KOD38" s="234"/>
      <c r="KOE38" s="42"/>
      <c r="KOF38" s="43"/>
      <c r="KOG38" s="44"/>
      <c r="KOH38" s="41"/>
      <c r="KOI38" s="232"/>
      <c r="KOJ38" s="233"/>
      <c r="KOK38" s="234"/>
      <c r="KOL38" s="42"/>
      <c r="KOM38" s="43"/>
      <c r="KON38" s="44"/>
      <c r="KOO38" s="41"/>
      <c r="KOP38" s="232"/>
      <c r="KOQ38" s="233"/>
      <c r="KOR38" s="234"/>
      <c r="KOS38" s="42"/>
      <c r="KOT38" s="43"/>
      <c r="KOU38" s="44"/>
      <c r="KOV38" s="41"/>
      <c r="KOW38" s="232"/>
      <c r="KOX38" s="233"/>
      <c r="KOY38" s="234"/>
      <c r="KOZ38" s="42"/>
      <c r="KPA38" s="43"/>
      <c r="KPB38" s="44"/>
      <c r="KPC38" s="41"/>
      <c r="KPD38" s="232"/>
      <c r="KPE38" s="233"/>
      <c r="KPF38" s="234"/>
      <c r="KPG38" s="42"/>
      <c r="KPH38" s="43"/>
      <c r="KPI38" s="44"/>
      <c r="KPJ38" s="41"/>
      <c r="KPK38" s="232"/>
      <c r="KPL38" s="233"/>
      <c r="KPM38" s="234"/>
      <c r="KPN38" s="42"/>
      <c r="KPO38" s="43"/>
      <c r="KPP38" s="44"/>
      <c r="KPQ38" s="41"/>
      <c r="KPR38" s="232"/>
      <c r="KPS38" s="233"/>
      <c r="KPT38" s="234"/>
      <c r="KPU38" s="42"/>
      <c r="KPV38" s="43"/>
      <c r="KPW38" s="44"/>
      <c r="KPX38" s="41"/>
      <c r="KPY38" s="232"/>
      <c r="KPZ38" s="233"/>
      <c r="KQA38" s="234"/>
      <c r="KQB38" s="42"/>
      <c r="KQC38" s="43"/>
      <c r="KQD38" s="44"/>
      <c r="KQE38" s="41"/>
      <c r="KQF38" s="232"/>
      <c r="KQG38" s="233"/>
      <c r="KQH38" s="234"/>
      <c r="KQI38" s="42"/>
      <c r="KQJ38" s="43"/>
      <c r="KQK38" s="44"/>
      <c r="KQL38" s="41"/>
      <c r="KQM38" s="232"/>
      <c r="KQN38" s="233"/>
      <c r="KQO38" s="234"/>
      <c r="KQP38" s="42"/>
      <c r="KQQ38" s="43"/>
      <c r="KQR38" s="44"/>
      <c r="KQS38" s="41"/>
      <c r="KQT38" s="232"/>
      <c r="KQU38" s="233"/>
      <c r="KQV38" s="234"/>
      <c r="KQW38" s="42"/>
      <c r="KQX38" s="43"/>
      <c r="KQY38" s="44"/>
      <c r="KQZ38" s="41"/>
      <c r="KRA38" s="232"/>
      <c r="KRB38" s="233"/>
      <c r="KRC38" s="234"/>
      <c r="KRD38" s="42"/>
      <c r="KRE38" s="43"/>
      <c r="KRF38" s="44"/>
      <c r="KRG38" s="41"/>
      <c r="KRH38" s="232"/>
      <c r="KRI38" s="233"/>
      <c r="KRJ38" s="234"/>
      <c r="KRK38" s="42"/>
      <c r="KRL38" s="43"/>
      <c r="KRM38" s="44"/>
      <c r="KRN38" s="41"/>
      <c r="KRO38" s="232"/>
      <c r="KRP38" s="233"/>
      <c r="KRQ38" s="234"/>
      <c r="KRR38" s="42"/>
      <c r="KRS38" s="43"/>
      <c r="KRT38" s="44"/>
      <c r="KRU38" s="41"/>
      <c r="KRV38" s="232"/>
      <c r="KRW38" s="233"/>
      <c r="KRX38" s="234"/>
      <c r="KRY38" s="42"/>
      <c r="KRZ38" s="43"/>
      <c r="KSA38" s="44"/>
      <c r="KSB38" s="41"/>
      <c r="KSC38" s="232"/>
      <c r="KSD38" s="233"/>
      <c r="KSE38" s="234"/>
      <c r="KSF38" s="42"/>
      <c r="KSG38" s="43"/>
      <c r="KSH38" s="44"/>
      <c r="KSI38" s="41"/>
      <c r="KSJ38" s="232"/>
      <c r="KSK38" s="233"/>
      <c r="KSL38" s="234"/>
      <c r="KSM38" s="42"/>
      <c r="KSN38" s="43"/>
      <c r="KSO38" s="44"/>
      <c r="KSP38" s="41"/>
      <c r="KSQ38" s="232"/>
      <c r="KSR38" s="233"/>
      <c r="KSS38" s="234"/>
      <c r="KST38" s="42"/>
      <c r="KSU38" s="43"/>
      <c r="KSV38" s="44"/>
      <c r="KSW38" s="41"/>
      <c r="KSX38" s="232"/>
      <c r="KSY38" s="233"/>
      <c r="KSZ38" s="234"/>
      <c r="KTA38" s="42"/>
      <c r="KTB38" s="43"/>
      <c r="KTC38" s="44"/>
      <c r="KTD38" s="41"/>
      <c r="KTE38" s="232"/>
      <c r="KTF38" s="233"/>
      <c r="KTG38" s="234"/>
      <c r="KTH38" s="42"/>
      <c r="KTI38" s="43"/>
      <c r="KTJ38" s="44"/>
      <c r="KTK38" s="41"/>
      <c r="KTL38" s="232"/>
      <c r="KTM38" s="233"/>
      <c r="KTN38" s="234"/>
      <c r="KTO38" s="42"/>
      <c r="KTP38" s="43"/>
      <c r="KTQ38" s="44"/>
      <c r="KTR38" s="41"/>
      <c r="KTS38" s="232"/>
      <c r="KTT38" s="233"/>
      <c r="KTU38" s="234"/>
      <c r="KTV38" s="42"/>
      <c r="KTW38" s="43"/>
      <c r="KTX38" s="44"/>
      <c r="KTY38" s="41"/>
      <c r="KTZ38" s="232"/>
      <c r="KUA38" s="233"/>
      <c r="KUB38" s="234"/>
      <c r="KUC38" s="42"/>
      <c r="KUD38" s="43"/>
      <c r="KUE38" s="44"/>
      <c r="KUF38" s="41"/>
      <c r="KUG38" s="232"/>
      <c r="KUH38" s="233"/>
      <c r="KUI38" s="234"/>
      <c r="KUJ38" s="42"/>
      <c r="KUK38" s="43"/>
      <c r="KUL38" s="44"/>
      <c r="KUM38" s="41"/>
      <c r="KUN38" s="232"/>
      <c r="KUO38" s="233"/>
      <c r="KUP38" s="234"/>
      <c r="KUQ38" s="42"/>
      <c r="KUR38" s="43"/>
      <c r="KUS38" s="44"/>
      <c r="KUT38" s="41"/>
      <c r="KUU38" s="232"/>
      <c r="KUV38" s="233"/>
      <c r="KUW38" s="234"/>
      <c r="KUX38" s="42"/>
      <c r="KUY38" s="43"/>
      <c r="KUZ38" s="44"/>
      <c r="KVA38" s="41"/>
      <c r="KVB38" s="232"/>
      <c r="KVC38" s="233"/>
      <c r="KVD38" s="234"/>
      <c r="KVE38" s="42"/>
      <c r="KVF38" s="43"/>
      <c r="KVG38" s="44"/>
      <c r="KVH38" s="41"/>
      <c r="KVI38" s="232"/>
      <c r="KVJ38" s="233"/>
      <c r="KVK38" s="234"/>
      <c r="KVL38" s="42"/>
      <c r="KVM38" s="43"/>
      <c r="KVN38" s="44"/>
      <c r="KVO38" s="41"/>
      <c r="KVP38" s="232"/>
      <c r="KVQ38" s="233"/>
      <c r="KVR38" s="234"/>
      <c r="KVS38" s="42"/>
      <c r="KVT38" s="43"/>
      <c r="KVU38" s="44"/>
      <c r="KVV38" s="41"/>
      <c r="KVW38" s="232"/>
      <c r="KVX38" s="233"/>
      <c r="KVY38" s="234"/>
      <c r="KVZ38" s="42"/>
      <c r="KWA38" s="43"/>
      <c r="KWB38" s="44"/>
      <c r="KWC38" s="41"/>
      <c r="KWD38" s="232"/>
      <c r="KWE38" s="233"/>
      <c r="KWF38" s="234"/>
      <c r="KWG38" s="42"/>
      <c r="KWH38" s="43"/>
      <c r="KWI38" s="44"/>
      <c r="KWJ38" s="41"/>
      <c r="KWK38" s="232"/>
      <c r="KWL38" s="233"/>
      <c r="KWM38" s="234"/>
      <c r="KWN38" s="42"/>
      <c r="KWO38" s="43"/>
      <c r="KWP38" s="44"/>
      <c r="KWQ38" s="41"/>
      <c r="KWR38" s="232"/>
      <c r="KWS38" s="233"/>
      <c r="KWT38" s="234"/>
      <c r="KWU38" s="42"/>
      <c r="KWV38" s="43"/>
      <c r="KWW38" s="44"/>
      <c r="KWX38" s="41"/>
      <c r="KWY38" s="232"/>
      <c r="KWZ38" s="233"/>
      <c r="KXA38" s="234"/>
      <c r="KXB38" s="42"/>
      <c r="KXC38" s="43"/>
      <c r="KXD38" s="44"/>
      <c r="KXE38" s="41"/>
      <c r="KXF38" s="232"/>
      <c r="KXG38" s="233"/>
      <c r="KXH38" s="234"/>
      <c r="KXI38" s="42"/>
      <c r="KXJ38" s="43"/>
      <c r="KXK38" s="44"/>
      <c r="KXL38" s="41"/>
      <c r="KXM38" s="232"/>
      <c r="KXN38" s="233"/>
      <c r="KXO38" s="234"/>
      <c r="KXP38" s="42"/>
      <c r="KXQ38" s="43"/>
      <c r="KXR38" s="44"/>
      <c r="KXS38" s="41"/>
      <c r="KXT38" s="232"/>
      <c r="KXU38" s="233"/>
      <c r="KXV38" s="234"/>
      <c r="KXW38" s="42"/>
      <c r="KXX38" s="43"/>
      <c r="KXY38" s="44"/>
      <c r="KXZ38" s="41"/>
      <c r="KYA38" s="232"/>
      <c r="KYB38" s="233"/>
      <c r="KYC38" s="234"/>
      <c r="KYD38" s="42"/>
      <c r="KYE38" s="43"/>
      <c r="KYF38" s="44"/>
      <c r="KYG38" s="41"/>
      <c r="KYH38" s="232"/>
      <c r="KYI38" s="233"/>
      <c r="KYJ38" s="234"/>
      <c r="KYK38" s="42"/>
      <c r="KYL38" s="43"/>
      <c r="KYM38" s="44"/>
      <c r="KYN38" s="41"/>
      <c r="KYO38" s="232"/>
      <c r="KYP38" s="233"/>
      <c r="KYQ38" s="234"/>
      <c r="KYR38" s="42"/>
      <c r="KYS38" s="43"/>
      <c r="KYT38" s="44"/>
      <c r="KYU38" s="41"/>
      <c r="KYV38" s="232"/>
      <c r="KYW38" s="233"/>
      <c r="KYX38" s="234"/>
      <c r="KYY38" s="42"/>
      <c r="KYZ38" s="43"/>
      <c r="KZA38" s="44"/>
      <c r="KZB38" s="41"/>
      <c r="KZC38" s="232"/>
      <c r="KZD38" s="233"/>
      <c r="KZE38" s="234"/>
      <c r="KZF38" s="42"/>
      <c r="KZG38" s="43"/>
      <c r="KZH38" s="44"/>
      <c r="KZI38" s="41"/>
      <c r="KZJ38" s="232"/>
      <c r="KZK38" s="233"/>
      <c r="KZL38" s="234"/>
      <c r="KZM38" s="42"/>
      <c r="KZN38" s="43"/>
      <c r="KZO38" s="44"/>
      <c r="KZP38" s="41"/>
      <c r="KZQ38" s="232"/>
      <c r="KZR38" s="233"/>
      <c r="KZS38" s="234"/>
      <c r="KZT38" s="42"/>
      <c r="KZU38" s="43"/>
      <c r="KZV38" s="44"/>
      <c r="KZW38" s="41"/>
      <c r="KZX38" s="232"/>
      <c r="KZY38" s="233"/>
      <c r="KZZ38" s="234"/>
      <c r="LAA38" s="42"/>
      <c r="LAB38" s="43"/>
      <c r="LAC38" s="44"/>
      <c r="LAD38" s="41"/>
      <c r="LAE38" s="232"/>
      <c r="LAF38" s="233"/>
      <c r="LAG38" s="234"/>
      <c r="LAH38" s="42"/>
      <c r="LAI38" s="43"/>
      <c r="LAJ38" s="44"/>
      <c r="LAK38" s="41"/>
      <c r="LAL38" s="232"/>
      <c r="LAM38" s="233"/>
      <c r="LAN38" s="234"/>
      <c r="LAO38" s="42"/>
      <c r="LAP38" s="43"/>
      <c r="LAQ38" s="44"/>
      <c r="LAR38" s="41"/>
      <c r="LAS38" s="232"/>
      <c r="LAT38" s="233"/>
      <c r="LAU38" s="234"/>
      <c r="LAV38" s="42"/>
      <c r="LAW38" s="43"/>
      <c r="LAX38" s="44"/>
      <c r="LAY38" s="41"/>
      <c r="LAZ38" s="232"/>
      <c r="LBA38" s="233"/>
      <c r="LBB38" s="234"/>
      <c r="LBC38" s="42"/>
      <c r="LBD38" s="43"/>
      <c r="LBE38" s="44"/>
      <c r="LBF38" s="41"/>
      <c r="LBG38" s="232"/>
      <c r="LBH38" s="233"/>
      <c r="LBI38" s="234"/>
      <c r="LBJ38" s="42"/>
      <c r="LBK38" s="43"/>
      <c r="LBL38" s="44"/>
      <c r="LBM38" s="41"/>
      <c r="LBN38" s="232"/>
      <c r="LBO38" s="233"/>
      <c r="LBP38" s="234"/>
      <c r="LBQ38" s="42"/>
      <c r="LBR38" s="43"/>
      <c r="LBS38" s="44"/>
      <c r="LBT38" s="41"/>
      <c r="LBU38" s="232"/>
      <c r="LBV38" s="233"/>
      <c r="LBW38" s="234"/>
      <c r="LBX38" s="42"/>
      <c r="LBY38" s="43"/>
      <c r="LBZ38" s="44"/>
      <c r="LCA38" s="41"/>
      <c r="LCB38" s="232"/>
      <c r="LCC38" s="233"/>
      <c r="LCD38" s="234"/>
      <c r="LCE38" s="42"/>
      <c r="LCF38" s="43"/>
      <c r="LCG38" s="44"/>
      <c r="LCH38" s="41"/>
      <c r="LCI38" s="232"/>
      <c r="LCJ38" s="233"/>
      <c r="LCK38" s="234"/>
      <c r="LCL38" s="42"/>
      <c r="LCM38" s="43"/>
      <c r="LCN38" s="44"/>
      <c r="LCO38" s="41"/>
      <c r="LCP38" s="232"/>
      <c r="LCQ38" s="233"/>
      <c r="LCR38" s="234"/>
      <c r="LCS38" s="42"/>
      <c r="LCT38" s="43"/>
      <c r="LCU38" s="44"/>
      <c r="LCV38" s="41"/>
      <c r="LCW38" s="232"/>
      <c r="LCX38" s="233"/>
      <c r="LCY38" s="234"/>
      <c r="LCZ38" s="42"/>
      <c r="LDA38" s="43"/>
      <c r="LDB38" s="44"/>
      <c r="LDC38" s="41"/>
      <c r="LDD38" s="232"/>
      <c r="LDE38" s="233"/>
      <c r="LDF38" s="234"/>
      <c r="LDG38" s="42"/>
      <c r="LDH38" s="43"/>
      <c r="LDI38" s="44"/>
      <c r="LDJ38" s="41"/>
      <c r="LDK38" s="232"/>
      <c r="LDL38" s="233"/>
      <c r="LDM38" s="234"/>
      <c r="LDN38" s="42"/>
      <c r="LDO38" s="43"/>
      <c r="LDP38" s="44"/>
      <c r="LDQ38" s="41"/>
      <c r="LDR38" s="232"/>
      <c r="LDS38" s="233"/>
      <c r="LDT38" s="234"/>
      <c r="LDU38" s="42"/>
      <c r="LDV38" s="43"/>
      <c r="LDW38" s="44"/>
      <c r="LDX38" s="41"/>
      <c r="LDY38" s="232"/>
      <c r="LDZ38" s="233"/>
      <c r="LEA38" s="234"/>
      <c r="LEB38" s="42"/>
      <c r="LEC38" s="43"/>
      <c r="LED38" s="44"/>
      <c r="LEE38" s="41"/>
      <c r="LEF38" s="232"/>
      <c r="LEG38" s="233"/>
      <c r="LEH38" s="234"/>
      <c r="LEI38" s="42"/>
      <c r="LEJ38" s="43"/>
      <c r="LEK38" s="44"/>
      <c r="LEL38" s="41"/>
      <c r="LEM38" s="232"/>
      <c r="LEN38" s="233"/>
      <c r="LEO38" s="234"/>
      <c r="LEP38" s="42"/>
      <c r="LEQ38" s="43"/>
      <c r="LER38" s="44"/>
      <c r="LES38" s="41"/>
      <c r="LET38" s="232"/>
      <c r="LEU38" s="233"/>
      <c r="LEV38" s="234"/>
      <c r="LEW38" s="42"/>
      <c r="LEX38" s="43"/>
      <c r="LEY38" s="44"/>
      <c r="LEZ38" s="41"/>
      <c r="LFA38" s="232"/>
      <c r="LFB38" s="233"/>
      <c r="LFC38" s="234"/>
      <c r="LFD38" s="42"/>
      <c r="LFE38" s="43"/>
      <c r="LFF38" s="44"/>
      <c r="LFG38" s="41"/>
      <c r="LFH38" s="232"/>
      <c r="LFI38" s="233"/>
      <c r="LFJ38" s="234"/>
      <c r="LFK38" s="42"/>
      <c r="LFL38" s="43"/>
      <c r="LFM38" s="44"/>
      <c r="LFN38" s="41"/>
      <c r="LFO38" s="232"/>
      <c r="LFP38" s="233"/>
      <c r="LFQ38" s="234"/>
      <c r="LFR38" s="42"/>
      <c r="LFS38" s="43"/>
      <c r="LFT38" s="44"/>
      <c r="LFU38" s="41"/>
      <c r="LFV38" s="232"/>
      <c r="LFW38" s="233"/>
      <c r="LFX38" s="234"/>
      <c r="LFY38" s="42"/>
      <c r="LFZ38" s="43"/>
      <c r="LGA38" s="44"/>
      <c r="LGB38" s="41"/>
      <c r="LGC38" s="232"/>
      <c r="LGD38" s="233"/>
      <c r="LGE38" s="234"/>
      <c r="LGF38" s="42"/>
      <c r="LGG38" s="43"/>
      <c r="LGH38" s="44"/>
      <c r="LGI38" s="41"/>
      <c r="LGJ38" s="232"/>
      <c r="LGK38" s="233"/>
      <c r="LGL38" s="234"/>
      <c r="LGM38" s="42"/>
      <c r="LGN38" s="43"/>
      <c r="LGO38" s="44"/>
      <c r="LGP38" s="41"/>
      <c r="LGQ38" s="232"/>
      <c r="LGR38" s="233"/>
      <c r="LGS38" s="234"/>
      <c r="LGT38" s="42"/>
      <c r="LGU38" s="43"/>
      <c r="LGV38" s="44"/>
      <c r="LGW38" s="41"/>
      <c r="LGX38" s="232"/>
      <c r="LGY38" s="233"/>
      <c r="LGZ38" s="234"/>
      <c r="LHA38" s="42"/>
      <c r="LHB38" s="43"/>
      <c r="LHC38" s="44"/>
      <c r="LHD38" s="41"/>
      <c r="LHE38" s="232"/>
      <c r="LHF38" s="233"/>
      <c r="LHG38" s="234"/>
      <c r="LHH38" s="42"/>
      <c r="LHI38" s="43"/>
      <c r="LHJ38" s="44"/>
      <c r="LHK38" s="41"/>
      <c r="LHL38" s="232"/>
      <c r="LHM38" s="233"/>
      <c r="LHN38" s="234"/>
      <c r="LHO38" s="42"/>
      <c r="LHP38" s="43"/>
      <c r="LHQ38" s="44"/>
      <c r="LHR38" s="41"/>
      <c r="LHS38" s="232"/>
      <c r="LHT38" s="233"/>
      <c r="LHU38" s="234"/>
      <c r="LHV38" s="42"/>
      <c r="LHW38" s="43"/>
      <c r="LHX38" s="44"/>
      <c r="LHY38" s="41"/>
      <c r="LHZ38" s="232"/>
      <c r="LIA38" s="233"/>
      <c r="LIB38" s="234"/>
      <c r="LIC38" s="42"/>
      <c r="LID38" s="43"/>
      <c r="LIE38" s="44"/>
      <c r="LIF38" s="41"/>
      <c r="LIG38" s="232"/>
      <c r="LIH38" s="233"/>
      <c r="LII38" s="234"/>
      <c r="LIJ38" s="42"/>
      <c r="LIK38" s="43"/>
      <c r="LIL38" s="44"/>
      <c r="LIM38" s="41"/>
      <c r="LIN38" s="232"/>
      <c r="LIO38" s="233"/>
      <c r="LIP38" s="234"/>
      <c r="LIQ38" s="42"/>
      <c r="LIR38" s="43"/>
      <c r="LIS38" s="44"/>
      <c r="LIT38" s="41"/>
      <c r="LIU38" s="232"/>
      <c r="LIV38" s="233"/>
      <c r="LIW38" s="234"/>
      <c r="LIX38" s="42"/>
      <c r="LIY38" s="43"/>
      <c r="LIZ38" s="44"/>
      <c r="LJA38" s="41"/>
      <c r="LJB38" s="232"/>
      <c r="LJC38" s="233"/>
      <c r="LJD38" s="234"/>
      <c r="LJE38" s="42"/>
      <c r="LJF38" s="43"/>
      <c r="LJG38" s="44"/>
      <c r="LJH38" s="41"/>
      <c r="LJI38" s="232"/>
      <c r="LJJ38" s="233"/>
      <c r="LJK38" s="234"/>
      <c r="LJL38" s="42"/>
      <c r="LJM38" s="43"/>
      <c r="LJN38" s="44"/>
      <c r="LJO38" s="41"/>
      <c r="LJP38" s="232"/>
      <c r="LJQ38" s="233"/>
      <c r="LJR38" s="234"/>
      <c r="LJS38" s="42"/>
      <c r="LJT38" s="43"/>
      <c r="LJU38" s="44"/>
      <c r="LJV38" s="41"/>
      <c r="LJW38" s="232"/>
      <c r="LJX38" s="233"/>
      <c r="LJY38" s="234"/>
      <c r="LJZ38" s="42"/>
      <c r="LKA38" s="43"/>
      <c r="LKB38" s="44"/>
      <c r="LKC38" s="41"/>
      <c r="LKD38" s="232"/>
      <c r="LKE38" s="233"/>
      <c r="LKF38" s="234"/>
      <c r="LKG38" s="42"/>
      <c r="LKH38" s="43"/>
      <c r="LKI38" s="44"/>
      <c r="LKJ38" s="41"/>
      <c r="LKK38" s="232"/>
      <c r="LKL38" s="233"/>
      <c r="LKM38" s="234"/>
      <c r="LKN38" s="42"/>
      <c r="LKO38" s="43"/>
      <c r="LKP38" s="44"/>
      <c r="LKQ38" s="41"/>
      <c r="LKR38" s="232"/>
      <c r="LKS38" s="233"/>
      <c r="LKT38" s="234"/>
      <c r="LKU38" s="42"/>
      <c r="LKV38" s="43"/>
      <c r="LKW38" s="44"/>
      <c r="LKX38" s="41"/>
      <c r="LKY38" s="232"/>
      <c r="LKZ38" s="233"/>
      <c r="LLA38" s="234"/>
      <c r="LLB38" s="42"/>
      <c r="LLC38" s="43"/>
      <c r="LLD38" s="44"/>
      <c r="LLE38" s="41"/>
      <c r="LLF38" s="232"/>
      <c r="LLG38" s="233"/>
      <c r="LLH38" s="234"/>
      <c r="LLI38" s="42"/>
      <c r="LLJ38" s="43"/>
      <c r="LLK38" s="44"/>
      <c r="LLL38" s="41"/>
      <c r="LLM38" s="232"/>
      <c r="LLN38" s="233"/>
      <c r="LLO38" s="234"/>
      <c r="LLP38" s="42"/>
      <c r="LLQ38" s="43"/>
      <c r="LLR38" s="44"/>
      <c r="LLS38" s="41"/>
      <c r="LLT38" s="232"/>
      <c r="LLU38" s="233"/>
      <c r="LLV38" s="234"/>
      <c r="LLW38" s="42"/>
      <c r="LLX38" s="43"/>
      <c r="LLY38" s="44"/>
      <c r="LLZ38" s="41"/>
      <c r="LMA38" s="232"/>
      <c r="LMB38" s="233"/>
      <c r="LMC38" s="234"/>
      <c r="LMD38" s="42"/>
      <c r="LME38" s="43"/>
      <c r="LMF38" s="44"/>
      <c r="LMG38" s="41"/>
      <c r="LMH38" s="232"/>
      <c r="LMI38" s="233"/>
      <c r="LMJ38" s="234"/>
      <c r="LMK38" s="42"/>
      <c r="LML38" s="43"/>
      <c r="LMM38" s="44"/>
      <c r="LMN38" s="41"/>
      <c r="LMO38" s="232"/>
      <c r="LMP38" s="233"/>
      <c r="LMQ38" s="234"/>
      <c r="LMR38" s="42"/>
      <c r="LMS38" s="43"/>
      <c r="LMT38" s="44"/>
      <c r="LMU38" s="41"/>
      <c r="LMV38" s="232"/>
      <c r="LMW38" s="233"/>
      <c r="LMX38" s="234"/>
      <c r="LMY38" s="42"/>
      <c r="LMZ38" s="43"/>
      <c r="LNA38" s="44"/>
      <c r="LNB38" s="41"/>
      <c r="LNC38" s="232"/>
      <c r="LND38" s="233"/>
      <c r="LNE38" s="234"/>
      <c r="LNF38" s="42"/>
      <c r="LNG38" s="43"/>
      <c r="LNH38" s="44"/>
      <c r="LNI38" s="41"/>
      <c r="LNJ38" s="232"/>
      <c r="LNK38" s="233"/>
      <c r="LNL38" s="234"/>
      <c r="LNM38" s="42"/>
      <c r="LNN38" s="43"/>
      <c r="LNO38" s="44"/>
      <c r="LNP38" s="41"/>
      <c r="LNQ38" s="232"/>
      <c r="LNR38" s="233"/>
      <c r="LNS38" s="234"/>
      <c r="LNT38" s="42"/>
      <c r="LNU38" s="43"/>
      <c r="LNV38" s="44"/>
      <c r="LNW38" s="41"/>
      <c r="LNX38" s="232"/>
      <c r="LNY38" s="233"/>
      <c r="LNZ38" s="234"/>
      <c r="LOA38" s="42"/>
      <c r="LOB38" s="43"/>
      <c r="LOC38" s="44"/>
      <c r="LOD38" s="41"/>
      <c r="LOE38" s="232"/>
      <c r="LOF38" s="233"/>
      <c r="LOG38" s="234"/>
      <c r="LOH38" s="42"/>
      <c r="LOI38" s="43"/>
      <c r="LOJ38" s="44"/>
      <c r="LOK38" s="41"/>
      <c r="LOL38" s="232"/>
      <c r="LOM38" s="233"/>
      <c r="LON38" s="234"/>
      <c r="LOO38" s="42"/>
      <c r="LOP38" s="43"/>
      <c r="LOQ38" s="44"/>
      <c r="LOR38" s="41"/>
      <c r="LOS38" s="232"/>
      <c r="LOT38" s="233"/>
      <c r="LOU38" s="234"/>
      <c r="LOV38" s="42"/>
      <c r="LOW38" s="43"/>
      <c r="LOX38" s="44"/>
      <c r="LOY38" s="41"/>
      <c r="LOZ38" s="232"/>
      <c r="LPA38" s="233"/>
      <c r="LPB38" s="234"/>
      <c r="LPC38" s="42"/>
      <c r="LPD38" s="43"/>
      <c r="LPE38" s="44"/>
      <c r="LPF38" s="41"/>
      <c r="LPG38" s="232"/>
      <c r="LPH38" s="233"/>
      <c r="LPI38" s="234"/>
      <c r="LPJ38" s="42"/>
      <c r="LPK38" s="43"/>
      <c r="LPL38" s="44"/>
      <c r="LPM38" s="41"/>
      <c r="LPN38" s="232"/>
      <c r="LPO38" s="233"/>
      <c r="LPP38" s="234"/>
      <c r="LPQ38" s="42"/>
      <c r="LPR38" s="43"/>
      <c r="LPS38" s="44"/>
      <c r="LPT38" s="41"/>
      <c r="LPU38" s="232"/>
      <c r="LPV38" s="233"/>
      <c r="LPW38" s="234"/>
      <c r="LPX38" s="42"/>
      <c r="LPY38" s="43"/>
      <c r="LPZ38" s="44"/>
      <c r="LQA38" s="41"/>
      <c r="LQB38" s="232"/>
      <c r="LQC38" s="233"/>
      <c r="LQD38" s="234"/>
      <c r="LQE38" s="42"/>
      <c r="LQF38" s="43"/>
      <c r="LQG38" s="44"/>
      <c r="LQH38" s="41"/>
      <c r="LQI38" s="232"/>
      <c r="LQJ38" s="233"/>
      <c r="LQK38" s="234"/>
      <c r="LQL38" s="42"/>
      <c r="LQM38" s="43"/>
      <c r="LQN38" s="44"/>
      <c r="LQO38" s="41"/>
      <c r="LQP38" s="232"/>
      <c r="LQQ38" s="233"/>
      <c r="LQR38" s="234"/>
      <c r="LQS38" s="42"/>
      <c r="LQT38" s="43"/>
      <c r="LQU38" s="44"/>
      <c r="LQV38" s="41"/>
      <c r="LQW38" s="232"/>
      <c r="LQX38" s="233"/>
      <c r="LQY38" s="234"/>
      <c r="LQZ38" s="42"/>
      <c r="LRA38" s="43"/>
      <c r="LRB38" s="44"/>
      <c r="LRC38" s="41"/>
      <c r="LRD38" s="232"/>
      <c r="LRE38" s="233"/>
      <c r="LRF38" s="234"/>
      <c r="LRG38" s="42"/>
      <c r="LRH38" s="43"/>
      <c r="LRI38" s="44"/>
      <c r="LRJ38" s="41"/>
      <c r="LRK38" s="232"/>
      <c r="LRL38" s="233"/>
      <c r="LRM38" s="234"/>
      <c r="LRN38" s="42"/>
      <c r="LRO38" s="43"/>
      <c r="LRP38" s="44"/>
      <c r="LRQ38" s="41"/>
      <c r="LRR38" s="232"/>
      <c r="LRS38" s="233"/>
      <c r="LRT38" s="234"/>
      <c r="LRU38" s="42"/>
      <c r="LRV38" s="43"/>
      <c r="LRW38" s="44"/>
      <c r="LRX38" s="41"/>
      <c r="LRY38" s="232"/>
      <c r="LRZ38" s="233"/>
      <c r="LSA38" s="234"/>
      <c r="LSB38" s="42"/>
      <c r="LSC38" s="43"/>
      <c r="LSD38" s="44"/>
      <c r="LSE38" s="41"/>
      <c r="LSF38" s="232"/>
      <c r="LSG38" s="233"/>
      <c r="LSH38" s="234"/>
      <c r="LSI38" s="42"/>
      <c r="LSJ38" s="43"/>
      <c r="LSK38" s="44"/>
      <c r="LSL38" s="41"/>
      <c r="LSM38" s="232"/>
      <c r="LSN38" s="233"/>
      <c r="LSO38" s="234"/>
      <c r="LSP38" s="42"/>
      <c r="LSQ38" s="43"/>
      <c r="LSR38" s="44"/>
      <c r="LSS38" s="41"/>
      <c r="LST38" s="232"/>
      <c r="LSU38" s="233"/>
      <c r="LSV38" s="234"/>
      <c r="LSW38" s="42"/>
      <c r="LSX38" s="43"/>
      <c r="LSY38" s="44"/>
      <c r="LSZ38" s="41"/>
      <c r="LTA38" s="232"/>
      <c r="LTB38" s="233"/>
      <c r="LTC38" s="234"/>
      <c r="LTD38" s="42"/>
      <c r="LTE38" s="43"/>
      <c r="LTF38" s="44"/>
      <c r="LTG38" s="41"/>
      <c r="LTH38" s="232"/>
      <c r="LTI38" s="233"/>
      <c r="LTJ38" s="234"/>
      <c r="LTK38" s="42"/>
      <c r="LTL38" s="43"/>
      <c r="LTM38" s="44"/>
      <c r="LTN38" s="41"/>
      <c r="LTO38" s="232"/>
      <c r="LTP38" s="233"/>
      <c r="LTQ38" s="234"/>
      <c r="LTR38" s="42"/>
      <c r="LTS38" s="43"/>
      <c r="LTT38" s="44"/>
      <c r="LTU38" s="41"/>
      <c r="LTV38" s="232"/>
      <c r="LTW38" s="233"/>
      <c r="LTX38" s="234"/>
      <c r="LTY38" s="42"/>
      <c r="LTZ38" s="43"/>
      <c r="LUA38" s="44"/>
      <c r="LUB38" s="41"/>
      <c r="LUC38" s="232"/>
      <c r="LUD38" s="233"/>
      <c r="LUE38" s="234"/>
      <c r="LUF38" s="42"/>
      <c r="LUG38" s="43"/>
      <c r="LUH38" s="44"/>
      <c r="LUI38" s="41"/>
      <c r="LUJ38" s="232"/>
      <c r="LUK38" s="233"/>
      <c r="LUL38" s="234"/>
      <c r="LUM38" s="42"/>
      <c r="LUN38" s="43"/>
      <c r="LUO38" s="44"/>
      <c r="LUP38" s="41"/>
      <c r="LUQ38" s="232"/>
      <c r="LUR38" s="233"/>
      <c r="LUS38" s="234"/>
      <c r="LUT38" s="42"/>
      <c r="LUU38" s="43"/>
      <c r="LUV38" s="44"/>
      <c r="LUW38" s="41"/>
      <c r="LUX38" s="232"/>
      <c r="LUY38" s="233"/>
      <c r="LUZ38" s="234"/>
      <c r="LVA38" s="42"/>
      <c r="LVB38" s="43"/>
      <c r="LVC38" s="44"/>
      <c r="LVD38" s="41"/>
      <c r="LVE38" s="232"/>
      <c r="LVF38" s="233"/>
      <c r="LVG38" s="234"/>
      <c r="LVH38" s="42"/>
      <c r="LVI38" s="43"/>
      <c r="LVJ38" s="44"/>
      <c r="LVK38" s="41"/>
      <c r="LVL38" s="232"/>
      <c r="LVM38" s="233"/>
      <c r="LVN38" s="234"/>
      <c r="LVO38" s="42"/>
      <c r="LVP38" s="43"/>
      <c r="LVQ38" s="44"/>
      <c r="LVR38" s="41"/>
      <c r="LVS38" s="232"/>
      <c r="LVT38" s="233"/>
      <c r="LVU38" s="234"/>
      <c r="LVV38" s="42"/>
      <c r="LVW38" s="43"/>
      <c r="LVX38" s="44"/>
      <c r="LVY38" s="41"/>
      <c r="LVZ38" s="232"/>
      <c r="LWA38" s="233"/>
      <c r="LWB38" s="234"/>
      <c r="LWC38" s="42"/>
      <c r="LWD38" s="43"/>
      <c r="LWE38" s="44"/>
      <c r="LWF38" s="41"/>
      <c r="LWG38" s="232"/>
      <c r="LWH38" s="233"/>
      <c r="LWI38" s="234"/>
      <c r="LWJ38" s="42"/>
      <c r="LWK38" s="43"/>
      <c r="LWL38" s="44"/>
      <c r="LWM38" s="41"/>
      <c r="LWN38" s="232"/>
      <c r="LWO38" s="233"/>
      <c r="LWP38" s="234"/>
      <c r="LWQ38" s="42"/>
      <c r="LWR38" s="43"/>
      <c r="LWS38" s="44"/>
      <c r="LWT38" s="41"/>
      <c r="LWU38" s="232"/>
      <c r="LWV38" s="233"/>
      <c r="LWW38" s="234"/>
      <c r="LWX38" s="42"/>
      <c r="LWY38" s="43"/>
      <c r="LWZ38" s="44"/>
      <c r="LXA38" s="41"/>
      <c r="LXB38" s="232"/>
      <c r="LXC38" s="233"/>
      <c r="LXD38" s="234"/>
      <c r="LXE38" s="42"/>
      <c r="LXF38" s="43"/>
      <c r="LXG38" s="44"/>
      <c r="LXH38" s="41"/>
      <c r="LXI38" s="232"/>
      <c r="LXJ38" s="233"/>
      <c r="LXK38" s="234"/>
      <c r="LXL38" s="42"/>
      <c r="LXM38" s="43"/>
      <c r="LXN38" s="44"/>
      <c r="LXO38" s="41"/>
      <c r="LXP38" s="232"/>
      <c r="LXQ38" s="233"/>
      <c r="LXR38" s="234"/>
      <c r="LXS38" s="42"/>
      <c r="LXT38" s="43"/>
      <c r="LXU38" s="44"/>
      <c r="LXV38" s="41"/>
      <c r="LXW38" s="232"/>
      <c r="LXX38" s="233"/>
      <c r="LXY38" s="234"/>
      <c r="LXZ38" s="42"/>
      <c r="LYA38" s="43"/>
      <c r="LYB38" s="44"/>
      <c r="LYC38" s="41"/>
      <c r="LYD38" s="232"/>
      <c r="LYE38" s="233"/>
      <c r="LYF38" s="234"/>
      <c r="LYG38" s="42"/>
      <c r="LYH38" s="43"/>
      <c r="LYI38" s="44"/>
      <c r="LYJ38" s="41"/>
      <c r="LYK38" s="232"/>
      <c r="LYL38" s="233"/>
      <c r="LYM38" s="234"/>
      <c r="LYN38" s="42"/>
      <c r="LYO38" s="43"/>
      <c r="LYP38" s="44"/>
      <c r="LYQ38" s="41"/>
      <c r="LYR38" s="232"/>
      <c r="LYS38" s="233"/>
      <c r="LYT38" s="234"/>
      <c r="LYU38" s="42"/>
      <c r="LYV38" s="43"/>
      <c r="LYW38" s="44"/>
      <c r="LYX38" s="41"/>
      <c r="LYY38" s="232"/>
      <c r="LYZ38" s="233"/>
      <c r="LZA38" s="234"/>
      <c r="LZB38" s="42"/>
      <c r="LZC38" s="43"/>
      <c r="LZD38" s="44"/>
      <c r="LZE38" s="41"/>
      <c r="LZF38" s="232"/>
      <c r="LZG38" s="233"/>
      <c r="LZH38" s="234"/>
      <c r="LZI38" s="42"/>
      <c r="LZJ38" s="43"/>
      <c r="LZK38" s="44"/>
      <c r="LZL38" s="41"/>
      <c r="LZM38" s="232"/>
      <c r="LZN38" s="233"/>
      <c r="LZO38" s="234"/>
      <c r="LZP38" s="42"/>
      <c r="LZQ38" s="43"/>
      <c r="LZR38" s="44"/>
      <c r="LZS38" s="41"/>
      <c r="LZT38" s="232"/>
      <c r="LZU38" s="233"/>
      <c r="LZV38" s="234"/>
      <c r="LZW38" s="42"/>
      <c r="LZX38" s="43"/>
      <c r="LZY38" s="44"/>
      <c r="LZZ38" s="41"/>
      <c r="MAA38" s="232"/>
      <c r="MAB38" s="233"/>
      <c r="MAC38" s="234"/>
      <c r="MAD38" s="42"/>
      <c r="MAE38" s="43"/>
      <c r="MAF38" s="44"/>
      <c r="MAG38" s="41"/>
      <c r="MAH38" s="232"/>
      <c r="MAI38" s="233"/>
      <c r="MAJ38" s="234"/>
      <c r="MAK38" s="42"/>
      <c r="MAL38" s="43"/>
      <c r="MAM38" s="44"/>
      <c r="MAN38" s="41"/>
      <c r="MAO38" s="232"/>
      <c r="MAP38" s="233"/>
      <c r="MAQ38" s="234"/>
      <c r="MAR38" s="42"/>
      <c r="MAS38" s="43"/>
      <c r="MAT38" s="44"/>
      <c r="MAU38" s="41"/>
      <c r="MAV38" s="232"/>
      <c r="MAW38" s="233"/>
      <c r="MAX38" s="234"/>
      <c r="MAY38" s="42"/>
      <c r="MAZ38" s="43"/>
      <c r="MBA38" s="44"/>
      <c r="MBB38" s="41"/>
      <c r="MBC38" s="232"/>
      <c r="MBD38" s="233"/>
      <c r="MBE38" s="234"/>
      <c r="MBF38" s="42"/>
      <c r="MBG38" s="43"/>
      <c r="MBH38" s="44"/>
      <c r="MBI38" s="41"/>
      <c r="MBJ38" s="232"/>
      <c r="MBK38" s="233"/>
      <c r="MBL38" s="234"/>
      <c r="MBM38" s="42"/>
      <c r="MBN38" s="43"/>
      <c r="MBO38" s="44"/>
      <c r="MBP38" s="41"/>
      <c r="MBQ38" s="232"/>
      <c r="MBR38" s="233"/>
      <c r="MBS38" s="234"/>
      <c r="MBT38" s="42"/>
      <c r="MBU38" s="43"/>
      <c r="MBV38" s="44"/>
      <c r="MBW38" s="41"/>
      <c r="MBX38" s="232"/>
      <c r="MBY38" s="233"/>
      <c r="MBZ38" s="234"/>
      <c r="MCA38" s="42"/>
      <c r="MCB38" s="43"/>
      <c r="MCC38" s="44"/>
      <c r="MCD38" s="41"/>
      <c r="MCE38" s="232"/>
      <c r="MCF38" s="233"/>
      <c r="MCG38" s="234"/>
      <c r="MCH38" s="42"/>
      <c r="MCI38" s="43"/>
      <c r="MCJ38" s="44"/>
      <c r="MCK38" s="41"/>
      <c r="MCL38" s="232"/>
      <c r="MCM38" s="233"/>
      <c r="MCN38" s="234"/>
      <c r="MCO38" s="42"/>
      <c r="MCP38" s="43"/>
      <c r="MCQ38" s="44"/>
      <c r="MCR38" s="41"/>
      <c r="MCS38" s="232"/>
      <c r="MCT38" s="233"/>
      <c r="MCU38" s="234"/>
      <c r="MCV38" s="42"/>
      <c r="MCW38" s="43"/>
      <c r="MCX38" s="44"/>
      <c r="MCY38" s="41"/>
      <c r="MCZ38" s="232"/>
      <c r="MDA38" s="233"/>
      <c r="MDB38" s="234"/>
      <c r="MDC38" s="42"/>
      <c r="MDD38" s="43"/>
      <c r="MDE38" s="44"/>
      <c r="MDF38" s="41"/>
      <c r="MDG38" s="232"/>
      <c r="MDH38" s="233"/>
      <c r="MDI38" s="234"/>
      <c r="MDJ38" s="42"/>
      <c r="MDK38" s="43"/>
      <c r="MDL38" s="44"/>
      <c r="MDM38" s="41"/>
      <c r="MDN38" s="232"/>
      <c r="MDO38" s="233"/>
      <c r="MDP38" s="234"/>
      <c r="MDQ38" s="42"/>
      <c r="MDR38" s="43"/>
      <c r="MDS38" s="44"/>
      <c r="MDT38" s="41"/>
      <c r="MDU38" s="232"/>
      <c r="MDV38" s="233"/>
      <c r="MDW38" s="234"/>
      <c r="MDX38" s="42"/>
      <c r="MDY38" s="43"/>
      <c r="MDZ38" s="44"/>
      <c r="MEA38" s="41"/>
      <c r="MEB38" s="232"/>
      <c r="MEC38" s="233"/>
      <c r="MED38" s="234"/>
      <c r="MEE38" s="42"/>
      <c r="MEF38" s="43"/>
      <c r="MEG38" s="44"/>
      <c r="MEH38" s="41"/>
      <c r="MEI38" s="232"/>
      <c r="MEJ38" s="233"/>
      <c r="MEK38" s="234"/>
      <c r="MEL38" s="42"/>
      <c r="MEM38" s="43"/>
      <c r="MEN38" s="44"/>
      <c r="MEO38" s="41"/>
      <c r="MEP38" s="232"/>
      <c r="MEQ38" s="233"/>
      <c r="MER38" s="234"/>
      <c r="MES38" s="42"/>
      <c r="MET38" s="43"/>
      <c r="MEU38" s="44"/>
      <c r="MEV38" s="41"/>
      <c r="MEW38" s="232"/>
      <c r="MEX38" s="233"/>
      <c r="MEY38" s="234"/>
      <c r="MEZ38" s="42"/>
      <c r="MFA38" s="43"/>
      <c r="MFB38" s="44"/>
      <c r="MFC38" s="41"/>
      <c r="MFD38" s="232"/>
      <c r="MFE38" s="233"/>
      <c r="MFF38" s="234"/>
      <c r="MFG38" s="42"/>
      <c r="MFH38" s="43"/>
      <c r="MFI38" s="44"/>
      <c r="MFJ38" s="41"/>
      <c r="MFK38" s="232"/>
      <c r="MFL38" s="233"/>
      <c r="MFM38" s="234"/>
      <c r="MFN38" s="42"/>
      <c r="MFO38" s="43"/>
      <c r="MFP38" s="44"/>
      <c r="MFQ38" s="41"/>
      <c r="MFR38" s="232"/>
      <c r="MFS38" s="233"/>
      <c r="MFT38" s="234"/>
      <c r="MFU38" s="42"/>
      <c r="MFV38" s="43"/>
      <c r="MFW38" s="44"/>
      <c r="MFX38" s="41"/>
      <c r="MFY38" s="232"/>
      <c r="MFZ38" s="233"/>
      <c r="MGA38" s="234"/>
      <c r="MGB38" s="42"/>
      <c r="MGC38" s="43"/>
      <c r="MGD38" s="44"/>
      <c r="MGE38" s="41"/>
      <c r="MGF38" s="232"/>
      <c r="MGG38" s="233"/>
      <c r="MGH38" s="234"/>
      <c r="MGI38" s="42"/>
      <c r="MGJ38" s="43"/>
      <c r="MGK38" s="44"/>
      <c r="MGL38" s="41"/>
      <c r="MGM38" s="232"/>
      <c r="MGN38" s="233"/>
      <c r="MGO38" s="234"/>
      <c r="MGP38" s="42"/>
      <c r="MGQ38" s="43"/>
      <c r="MGR38" s="44"/>
      <c r="MGS38" s="41"/>
      <c r="MGT38" s="232"/>
      <c r="MGU38" s="233"/>
      <c r="MGV38" s="234"/>
      <c r="MGW38" s="42"/>
      <c r="MGX38" s="43"/>
      <c r="MGY38" s="44"/>
      <c r="MGZ38" s="41"/>
      <c r="MHA38" s="232"/>
      <c r="MHB38" s="233"/>
      <c r="MHC38" s="234"/>
      <c r="MHD38" s="42"/>
      <c r="MHE38" s="43"/>
      <c r="MHF38" s="44"/>
      <c r="MHG38" s="41"/>
      <c r="MHH38" s="232"/>
      <c r="MHI38" s="233"/>
      <c r="MHJ38" s="234"/>
      <c r="MHK38" s="42"/>
      <c r="MHL38" s="43"/>
      <c r="MHM38" s="44"/>
      <c r="MHN38" s="41"/>
      <c r="MHO38" s="232"/>
      <c r="MHP38" s="233"/>
      <c r="MHQ38" s="234"/>
      <c r="MHR38" s="42"/>
      <c r="MHS38" s="43"/>
      <c r="MHT38" s="44"/>
      <c r="MHU38" s="41"/>
      <c r="MHV38" s="232"/>
      <c r="MHW38" s="233"/>
      <c r="MHX38" s="234"/>
      <c r="MHY38" s="42"/>
      <c r="MHZ38" s="43"/>
      <c r="MIA38" s="44"/>
      <c r="MIB38" s="41"/>
      <c r="MIC38" s="232"/>
      <c r="MID38" s="233"/>
      <c r="MIE38" s="234"/>
      <c r="MIF38" s="42"/>
      <c r="MIG38" s="43"/>
      <c r="MIH38" s="44"/>
      <c r="MII38" s="41"/>
      <c r="MIJ38" s="232"/>
      <c r="MIK38" s="233"/>
      <c r="MIL38" s="234"/>
      <c r="MIM38" s="42"/>
      <c r="MIN38" s="43"/>
      <c r="MIO38" s="44"/>
      <c r="MIP38" s="41"/>
      <c r="MIQ38" s="232"/>
      <c r="MIR38" s="233"/>
      <c r="MIS38" s="234"/>
      <c r="MIT38" s="42"/>
      <c r="MIU38" s="43"/>
      <c r="MIV38" s="44"/>
      <c r="MIW38" s="41"/>
      <c r="MIX38" s="232"/>
      <c r="MIY38" s="233"/>
      <c r="MIZ38" s="234"/>
      <c r="MJA38" s="42"/>
      <c r="MJB38" s="43"/>
      <c r="MJC38" s="44"/>
      <c r="MJD38" s="41"/>
      <c r="MJE38" s="232"/>
      <c r="MJF38" s="233"/>
      <c r="MJG38" s="234"/>
      <c r="MJH38" s="42"/>
      <c r="MJI38" s="43"/>
      <c r="MJJ38" s="44"/>
      <c r="MJK38" s="41"/>
      <c r="MJL38" s="232"/>
      <c r="MJM38" s="233"/>
      <c r="MJN38" s="234"/>
      <c r="MJO38" s="42"/>
      <c r="MJP38" s="43"/>
      <c r="MJQ38" s="44"/>
      <c r="MJR38" s="41"/>
      <c r="MJS38" s="232"/>
      <c r="MJT38" s="233"/>
      <c r="MJU38" s="234"/>
      <c r="MJV38" s="42"/>
      <c r="MJW38" s="43"/>
      <c r="MJX38" s="44"/>
      <c r="MJY38" s="41"/>
      <c r="MJZ38" s="232"/>
      <c r="MKA38" s="233"/>
      <c r="MKB38" s="234"/>
      <c r="MKC38" s="42"/>
      <c r="MKD38" s="43"/>
      <c r="MKE38" s="44"/>
      <c r="MKF38" s="41"/>
      <c r="MKG38" s="232"/>
      <c r="MKH38" s="233"/>
      <c r="MKI38" s="234"/>
      <c r="MKJ38" s="42"/>
      <c r="MKK38" s="43"/>
      <c r="MKL38" s="44"/>
      <c r="MKM38" s="41"/>
      <c r="MKN38" s="232"/>
      <c r="MKO38" s="233"/>
      <c r="MKP38" s="234"/>
      <c r="MKQ38" s="42"/>
      <c r="MKR38" s="43"/>
      <c r="MKS38" s="44"/>
      <c r="MKT38" s="41"/>
      <c r="MKU38" s="232"/>
      <c r="MKV38" s="233"/>
      <c r="MKW38" s="234"/>
      <c r="MKX38" s="42"/>
      <c r="MKY38" s="43"/>
      <c r="MKZ38" s="44"/>
      <c r="MLA38" s="41"/>
      <c r="MLB38" s="232"/>
      <c r="MLC38" s="233"/>
      <c r="MLD38" s="234"/>
      <c r="MLE38" s="42"/>
      <c r="MLF38" s="43"/>
      <c r="MLG38" s="44"/>
      <c r="MLH38" s="41"/>
      <c r="MLI38" s="232"/>
      <c r="MLJ38" s="233"/>
      <c r="MLK38" s="234"/>
      <c r="MLL38" s="42"/>
      <c r="MLM38" s="43"/>
      <c r="MLN38" s="44"/>
      <c r="MLO38" s="41"/>
      <c r="MLP38" s="232"/>
      <c r="MLQ38" s="233"/>
      <c r="MLR38" s="234"/>
      <c r="MLS38" s="42"/>
      <c r="MLT38" s="43"/>
      <c r="MLU38" s="44"/>
      <c r="MLV38" s="41"/>
      <c r="MLW38" s="232"/>
      <c r="MLX38" s="233"/>
      <c r="MLY38" s="234"/>
      <c r="MLZ38" s="42"/>
      <c r="MMA38" s="43"/>
      <c r="MMB38" s="44"/>
      <c r="MMC38" s="41"/>
      <c r="MMD38" s="232"/>
      <c r="MME38" s="233"/>
      <c r="MMF38" s="234"/>
      <c r="MMG38" s="42"/>
      <c r="MMH38" s="43"/>
      <c r="MMI38" s="44"/>
      <c r="MMJ38" s="41"/>
      <c r="MMK38" s="232"/>
      <c r="MML38" s="233"/>
      <c r="MMM38" s="234"/>
      <c r="MMN38" s="42"/>
      <c r="MMO38" s="43"/>
      <c r="MMP38" s="44"/>
      <c r="MMQ38" s="41"/>
      <c r="MMR38" s="232"/>
      <c r="MMS38" s="233"/>
      <c r="MMT38" s="234"/>
      <c r="MMU38" s="42"/>
      <c r="MMV38" s="43"/>
      <c r="MMW38" s="44"/>
      <c r="MMX38" s="41"/>
      <c r="MMY38" s="232"/>
      <c r="MMZ38" s="233"/>
      <c r="MNA38" s="234"/>
      <c r="MNB38" s="42"/>
      <c r="MNC38" s="43"/>
      <c r="MND38" s="44"/>
      <c r="MNE38" s="41"/>
      <c r="MNF38" s="232"/>
      <c r="MNG38" s="233"/>
      <c r="MNH38" s="234"/>
      <c r="MNI38" s="42"/>
      <c r="MNJ38" s="43"/>
      <c r="MNK38" s="44"/>
      <c r="MNL38" s="41"/>
      <c r="MNM38" s="232"/>
      <c r="MNN38" s="233"/>
      <c r="MNO38" s="234"/>
      <c r="MNP38" s="42"/>
      <c r="MNQ38" s="43"/>
      <c r="MNR38" s="44"/>
      <c r="MNS38" s="41"/>
      <c r="MNT38" s="232"/>
      <c r="MNU38" s="233"/>
      <c r="MNV38" s="234"/>
      <c r="MNW38" s="42"/>
      <c r="MNX38" s="43"/>
      <c r="MNY38" s="44"/>
      <c r="MNZ38" s="41"/>
      <c r="MOA38" s="232"/>
      <c r="MOB38" s="233"/>
      <c r="MOC38" s="234"/>
      <c r="MOD38" s="42"/>
      <c r="MOE38" s="43"/>
      <c r="MOF38" s="44"/>
      <c r="MOG38" s="41"/>
      <c r="MOH38" s="232"/>
      <c r="MOI38" s="233"/>
      <c r="MOJ38" s="234"/>
      <c r="MOK38" s="42"/>
      <c r="MOL38" s="43"/>
      <c r="MOM38" s="44"/>
      <c r="MON38" s="41"/>
      <c r="MOO38" s="232"/>
      <c r="MOP38" s="233"/>
      <c r="MOQ38" s="234"/>
      <c r="MOR38" s="42"/>
      <c r="MOS38" s="43"/>
      <c r="MOT38" s="44"/>
      <c r="MOU38" s="41"/>
      <c r="MOV38" s="232"/>
      <c r="MOW38" s="233"/>
      <c r="MOX38" s="234"/>
      <c r="MOY38" s="42"/>
      <c r="MOZ38" s="43"/>
      <c r="MPA38" s="44"/>
      <c r="MPB38" s="41"/>
      <c r="MPC38" s="232"/>
      <c r="MPD38" s="233"/>
      <c r="MPE38" s="234"/>
      <c r="MPF38" s="42"/>
      <c r="MPG38" s="43"/>
      <c r="MPH38" s="44"/>
      <c r="MPI38" s="41"/>
      <c r="MPJ38" s="232"/>
      <c r="MPK38" s="233"/>
      <c r="MPL38" s="234"/>
      <c r="MPM38" s="42"/>
      <c r="MPN38" s="43"/>
      <c r="MPO38" s="44"/>
      <c r="MPP38" s="41"/>
      <c r="MPQ38" s="232"/>
      <c r="MPR38" s="233"/>
      <c r="MPS38" s="234"/>
      <c r="MPT38" s="42"/>
      <c r="MPU38" s="43"/>
      <c r="MPV38" s="44"/>
      <c r="MPW38" s="41"/>
      <c r="MPX38" s="232"/>
      <c r="MPY38" s="233"/>
      <c r="MPZ38" s="234"/>
      <c r="MQA38" s="42"/>
      <c r="MQB38" s="43"/>
      <c r="MQC38" s="44"/>
      <c r="MQD38" s="41"/>
      <c r="MQE38" s="232"/>
      <c r="MQF38" s="233"/>
      <c r="MQG38" s="234"/>
      <c r="MQH38" s="42"/>
      <c r="MQI38" s="43"/>
      <c r="MQJ38" s="44"/>
      <c r="MQK38" s="41"/>
      <c r="MQL38" s="232"/>
      <c r="MQM38" s="233"/>
      <c r="MQN38" s="234"/>
      <c r="MQO38" s="42"/>
      <c r="MQP38" s="43"/>
      <c r="MQQ38" s="44"/>
      <c r="MQR38" s="41"/>
      <c r="MQS38" s="232"/>
      <c r="MQT38" s="233"/>
      <c r="MQU38" s="234"/>
      <c r="MQV38" s="42"/>
      <c r="MQW38" s="43"/>
      <c r="MQX38" s="44"/>
      <c r="MQY38" s="41"/>
      <c r="MQZ38" s="232"/>
      <c r="MRA38" s="233"/>
      <c r="MRB38" s="234"/>
      <c r="MRC38" s="42"/>
      <c r="MRD38" s="43"/>
      <c r="MRE38" s="44"/>
      <c r="MRF38" s="41"/>
      <c r="MRG38" s="232"/>
      <c r="MRH38" s="233"/>
      <c r="MRI38" s="234"/>
      <c r="MRJ38" s="42"/>
      <c r="MRK38" s="43"/>
      <c r="MRL38" s="44"/>
      <c r="MRM38" s="41"/>
      <c r="MRN38" s="232"/>
      <c r="MRO38" s="233"/>
      <c r="MRP38" s="234"/>
      <c r="MRQ38" s="42"/>
      <c r="MRR38" s="43"/>
      <c r="MRS38" s="44"/>
      <c r="MRT38" s="41"/>
      <c r="MRU38" s="232"/>
      <c r="MRV38" s="233"/>
      <c r="MRW38" s="234"/>
      <c r="MRX38" s="42"/>
      <c r="MRY38" s="43"/>
      <c r="MRZ38" s="44"/>
      <c r="MSA38" s="41"/>
      <c r="MSB38" s="232"/>
      <c r="MSC38" s="233"/>
      <c r="MSD38" s="234"/>
      <c r="MSE38" s="42"/>
      <c r="MSF38" s="43"/>
      <c r="MSG38" s="44"/>
      <c r="MSH38" s="41"/>
      <c r="MSI38" s="232"/>
      <c r="MSJ38" s="233"/>
      <c r="MSK38" s="234"/>
      <c r="MSL38" s="42"/>
      <c r="MSM38" s="43"/>
      <c r="MSN38" s="44"/>
      <c r="MSO38" s="41"/>
      <c r="MSP38" s="232"/>
      <c r="MSQ38" s="233"/>
      <c r="MSR38" s="234"/>
      <c r="MSS38" s="42"/>
      <c r="MST38" s="43"/>
      <c r="MSU38" s="44"/>
      <c r="MSV38" s="41"/>
      <c r="MSW38" s="232"/>
      <c r="MSX38" s="233"/>
      <c r="MSY38" s="234"/>
      <c r="MSZ38" s="42"/>
      <c r="MTA38" s="43"/>
      <c r="MTB38" s="44"/>
      <c r="MTC38" s="41"/>
      <c r="MTD38" s="232"/>
      <c r="MTE38" s="233"/>
      <c r="MTF38" s="234"/>
      <c r="MTG38" s="42"/>
      <c r="MTH38" s="43"/>
      <c r="MTI38" s="44"/>
      <c r="MTJ38" s="41"/>
      <c r="MTK38" s="232"/>
      <c r="MTL38" s="233"/>
      <c r="MTM38" s="234"/>
      <c r="MTN38" s="42"/>
      <c r="MTO38" s="43"/>
      <c r="MTP38" s="44"/>
      <c r="MTQ38" s="41"/>
      <c r="MTR38" s="232"/>
      <c r="MTS38" s="233"/>
      <c r="MTT38" s="234"/>
      <c r="MTU38" s="42"/>
      <c r="MTV38" s="43"/>
      <c r="MTW38" s="44"/>
      <c r="MTX38" s="41"/>
      <c r="MTY38" s="232"/>
      <c r="MTZ38" s="233"/>
      <c r="MUA38" s="234"/>
      <c r="MUB38" s="42"/>
      <c r="MUC38" s="43"/>
      <c r="MUD38" s="44"/>
      <c r="MUE38" s="41"/>
      <c r="MUF38" s="232"/>
      <c r="MUG38" s="233"/>
      <c r="MUH38" s="234"/>
      <c r="MUI38" s="42"/>
      <c r="MUJ38" s="43"/>
      <c r="MUK38" s="44"/>
      <c r="MUL38" s="41"/>
      <c r="MUM38" s="232"/>
      <c r="MUN38" s="233"/>
      <c r="MUO38" s="234"/>
      <c r="MUP38" s="42"/>
      <c r="MUQ38" s="43"/>
      <c r="MUR38" s="44"/>
      <c r="MUS38" s="41"/>
      <c r="MUT38" s="232"/>
      <c r="MUU38" s="233"/>
      <c r="MUV38" s="234"/>
      <c r="MUW38" s="42"/>
      <c r="MUX38" s="43"/>
      <c r="MUY38" s="44"/>
      <c r="MUZ38" s="41"/>
      <c r="MVA38" s="232"/>
      <c r="MVB38" s="233"/>
      <c r="MVC38" s="234"/>
      <c r="MVD38" s="42"/>
      <c r="MVE38" s="43"/>
      <c r="MVF38" s="44"/>
      <c r="MVG38" s="41"/>
      <c r="MVH38" s="232"/>
      <c r="MVI38" s="233"/>
      <c r="MVJ38" s="234"/>
      <c r="MVK38" s="42"/>
      <c r="MVL38" s="43"/>
      <c r="MVM38" s="44"/>
      <c r="MVN38" s="41"/>
      <c r="MVO38" s="232"/>
      <c r="MVP38" s="233"/>
      <c r="MVQ38" s="234"/>
      <c r="MVR38" s="42"/>
      <c r="MVS38" s="43"/>
      <c r="MVT38" s="44"/>
      <c r="MVU38" s="41"/>
      <c r="MVV38" s="232"/>
      <c r="MVW38" s="233"/>
      <c r="MVX38" s="234"/>
      <c r="MVY38" s="42"/>
      <c r="MVZ38" s="43"/>
      <c r="MWA38" s="44"/>
      <c r="MWB38" s="41"/>
      <c r="MWC38" s="232"/>
      <c r="MWD38" s="233"/>
      <c r="MWE38" s="234"/>
      <c r="MWF38" s="42"/>
      <c r="MWG38" s="43"/>
      <c r="MWH38" s="44"/>
      <c r="MWI38" s="41"/>
      <c r="MWJ38" s="232"/>
      <c r="MWK38" s="233"/>
      <c r="MWL38" s="234"/>
      <c r="MWM38" s="42"/>
      <c r="MWN38" s="43"/>
      <c r="MWO38" s="44"/>
      <c r="MWP38" s="41"/>
      <c r="MWQ38" s="232"/>
      <c r="MWR38" s="233"/>
      <c r="MWS38" s="234"/>
      <c r="MWT38" s="42"/>
      <c r="MWU38" s="43"/>
      <c r="MWV38" s="44"/>
      <c r="MWW38" s="41"/>
      <c r="MWX38" s="232"/>
      <c r="MWY38" s="233"/>
      <c r="MWZ38" s="234"/>
      <c r="MXA38" s="42"/>
      <c r="MXB38" s="43"/>
      <c r="MXC38" s="44"/>
      <c r="MXD38" s="41"/>
      <c r="MXE38" s="232"/>
      <c r="MXF38" s="233"/>
      <c r="MXG38" s="234"/>
      <c r="MXH38" s="42"/>
      <c r="MXI38" s="43"/>
      <c r="MXJ38" s="44"/>
      <c r="MXK38" s="41"/>
      <c r="MXL38" s="232"/>
      <c r="MXM38" s="233"/>
      <c r="MXN38" s="234"/>
      <c r="MXO38" s="42"/>
      <c r="MXP38" s="43"/>
      <c r="MXQ38" s="44"/>
      <c r="MXR38" s="41"/>
      <c r="MXS38" s="232"/>
      <c r="MXT38" s="233"/>
      <c r="MXU38" s="234"/>
      <c r="MXV38" s="42"/>
      <c r="MXW38" s="43"/>
      <c r="MXX38" s="44"/>
      <c r="MXY38" s="41"/>
      <c r="MXZ38" s="232"/>
      <c r="MYA38" s="233"/>
      <c r="MYB38" s="234"/>
      <c r="MYC38" s="42"/>
      <c r="MYD38" s="43"/>
      <c r="MYE38" s="44"/>
      <c r="MYF38" s="41"/>
      <c r="MYG38" s="232"/>
      <c r="MYH38" s="233"/>
      <c r="MYI38" s="234"/>
      <c r="MYJ38" s="42"/>
      <c r="MYK38" s="43"/>
      <c r="MYL38" s="44"/>
      <c r="MYM38" s="41"/>
      <c r="MYN38" s="232"/>
      <c r="MYO38" s="233"/>
      <c r="MYP38" s="234"/>
      <c r="MYQ38" s="42"/>
      <c r="MYR38" s="43"/>
      <c r="MYS38" s="44"/>
      <c r="MYT38" s="41"/>
      <c r="MYU38" s="232"/>
      <c r="MYV38" s="233"/>
      <c r="MYW38" s="234"/>
      <c r="MYX38" s="42"/>
      <c r="MYY38" s="43"/>
      <c r="MYZ38" s="44"/>
      <c r="MZA38" s="41"/>
      <c r="MZB38" s="232"/>
      <c r="MZC38" s="233"/>
      <c r="MZD38" s="234"/>
      <c r="MZE38" s="42"/>
      <c r="MZF38" s="43"/>
      <c r="MZG38" s="44"/>
      <c r="MZH38" s="41"/>
      <c r="MZI38" s="232"/>
      <c r="MZJ38" s="233"/>
      <c r="MZK38" s="234"/>
      <c r="MZL38" s="42"/>
      <c r="MZM38" s="43"/>
      <c r="MZN38" s="44"/>
      <c r="MZO38" s="41"/>
      <c r="MZP38" s="232"/>
      <c r="MZQ38" s="233"/>
      <c r="MZR38" s="234"/>
      <c r="MZS38" s="42"/>
      <c r="MZT38" s="43"/>
      <c r="MZU38" s="44"/>
      <c r="MZV38" s="41"/>
      <c r="MZW38" s="232"/>
      <c r="MZX38" s="233"/>
      <c r="MZY38" s="234"/>
      <c r="MZZ38" s="42"/>
      <c r="NAA38" s="43"/>
      <c r="NAB38" s="44"/>
      <c r="NAC38" s="41"/>
      <c r="NAD38" s="232"/>
      <c r="NAE38" s="233"/>
      <c r="NAF38" s="234"/>
      <c r="NAG38" s="42"/>
      <c r="NAH38" s="43"/>
      <c r="NAI38" s="44"/>
      <c r="NAJ38" s="41"/>
      <c r="NAK38" s="232"/>
      <c r="NAL38" s="233"/>
      <c r="NAM38" s="234"/>
      <c r="NAN38" s="42"/>
      <c r="NAO38" s="43"/>
      <c r="NAP38" s="44"/>
      <c r="NAQ38" s="41"/>
      <c r="NAR38" s="232"/>
      <c r="NAS38" s="233"/>
      <c r="NAT38" s="234"/>
      <c r="NAU38" s="42"/>
      <c r="NAV38" s="43"/>
      <c r="NAW38" s="44"/>
      <c r="NAX38" s="41"/>
      <c r="NAY38" s="232"/>
      <c r="NAZ38" s="233"/>
      <c r="NBA38" s="234"/>
      <c r="NBB38" s="42"/>
      <c r="NBC38" s="43"/>
      <c r="NBD38" s="44"/>
      <c r="NBE38" s="41"/>
      <c r="NBF38" s="232"/>
      <c r="NBG38" s="233"/>
      <c r="NBH38" s="234"/>
      <c r="NBI38" s="42"/>
      <c r="NBJ38" s="43"/>
      <c r="NBK38" s="44"/>
      <c r="NBL38" s="41"/>
      <c r="NBM38" s="232"/>
      <c r="NBN38" s="233"/>
      <c r="NBO38" s="234"/>
      <c r="NBP38" s="42"/>
      <c r="NBQ38" s="43"/>
      <c r="NBR38" s="44"/>
      <c r="NBS38" s="41"/>
      <c r="NBT38" s="232"/>
      <c r="NBU38" s="233"/>
      <c r="NBV38" s="234"/>
      <c r="NBW38" s="42"/>
      <c r="NBX38" s="43"/>
      <c r="NBY38" s="44"/>
      <c r="NBZ38" s="41"/>
      <c r="NCA38" s="232"/>
      <c r="NCB38" s="233"/>
      <c r="NCC38" s="234"/>
      <c r="NCD38" s="42"/>
      <c r="NCE38" s="43"/>
      <c r="NCF38" s="44"/>
      <c r="NCG38" s="41"/>
      <c r="NCH38" s="232"/>
      <c r="NCI38" s="233"/>
      <c r="NCJ38" s="234"/>
      <c r="NCK38" s="42"/>
      <c r="NCL38" s="43"/>
      <c r="NCM38" s="44"/>
      <c r="NCN38" s="41"/>
      <c r="NCO38" s="232"/>
      <c r="NCP38" s="233"/>
      <c r="NCQ38" s="234"/>
      <c r="NCR38" s="42"/>
      <c r="NCS38" s="43"/>
      <c r="NCT38" s="44"/>
      <c r="NCU38" s="41"/>
      <c r="NCV38" s="232"/>
      <c r="NCW38" s="233"/>
      <c r="NCX38" s="234"/>
      <c r="NCY38" s="42"/>
      <c r="NCZ38" s="43"/>
      <c r="NDA38" s="44"/>
      <c r="NDB38" s="41"/>
      <c r="NDC38" s="232"/>
      <c r="NDD38" s="233"/>
      <c r="NDE38" s="234"/>
      <c r="NDF38" s="42"/>
      <c r="NDG38" s="43"/>
      <c r="NDH38" s="44"/>
      <c r="NDI38" s="41"/>
      <c r="NDJ38" s="232"/>
      <c r="NDK38" s="233"/>
      <c r="NDL38" s="234"/>
      <c r="NDM38" s="42"/>
      <c r="NDN38" s="43"/>
      <c r="NDO38" s="44"/>
      <c r="NDP38" s="41"/>
      <c r="NDQ38" s="232"/>
      <c r="NDR38" s="233"/>
      <c r="NDS38" s="234"/>
      <c r="NDT38" s="42"/>
      <c r="NDU38" s="43"/>
      <c r="NDV38" s="44"/>
      <c r="NDW38" s="41"/>
      <c r="NDX38" s="232"/>
      <c r="NDY38" s="233"/>
      <c r="NDZ38" s="234"/>
      <c r="NEA38" s="42"/>
      <c r="NEB38" s="43"/>
      <c r="NEC38" s="44"/>
      <c r="NED38" s="41"/>
      <c r="NEE38" s="232"/>
      <c r="NEF38" s="233"/>
      <c r="NEG38" s="234"/>
      <c r="NEH38" s="42"/>
      <c r="NEI38" s="43"/>
      <c r="NEJ38" s="44"/>
      <c r="NEK38" s="41"/>
      <c r="NEL38" s="232"/>
      <c r="NEM38" s="233"/>
      <c r="NEN38" s="234"/>
      <c r="NEO38" s="42"/>
      <c r="NEP38" s="43"/>
      <c r="NEQ38" s="44"/>
      <c r="NER38" s="41"/>
      <c r="NES38" s="232"/>
      <c r="NET38" s="233"/>
      <c r="NEU38" s="234"/>
      <c r="NEV38" s="42"/>
      <c r="NEW38" s="43"/>
      <c r="NEX38" s="44"/>
      <c r="NEY38" s="41"/>
      <c r="NEZ38" s="232"/>
      <c r="NFA38" s="233"/>
      <c r="NFB38" s="234"/>
      <c r="NFC38" s="42"/>
      <c r="NFD38" s="43"/>
      <c r="NFE38" s="44"/>
      <c r="NFF38" s="41"/>
      <c r="NFG38" s="232"/>
      <c r="NFH38" s="233"/>
      <c r="NFI38" s="234"/>
      <c r="NFJ38" s="42"/>
      <c r="NFK38" s="43"/>
      <c r="NFL38" s="44"/>
      <c r="NFM38" s="41"/>
      <c r="NFN38" s="232"/>
      <c r="NFO38" s="233"/>
      <c r="NFP38" s="234"/>
      <c r="NFQ38" s="42"/>
      <c r="NFR38" s="43"/>
      <c r="NFS38" s="44"/>
      <c r="NFT38" s="41"/>
      <c r="NFU38" s="232"/>
      <c r="NFV38" s="233"/>
      <c r="NFW38" s="234"/>
      <c r="NFX38" s="42"/>
      <c r="NFY38" s="43"/>
      <c r="NFZ38" s="44"/>
      <c r="NGA38" s="41"/>
      <c r="NGB38" s="232"/>
      <c r="NGC38" s="233"/>
      <c r="NGD38" s="234"/>
      <c r="NGE38" s="42"/>
      <c r="NGF38" s="43"/>
      <c r="NGG38" s="44"/>
      <c r="NGH38" s="41"/>
      <c r="NGI38" s="232"/>
      <c r="NGJ38" s="233"/>
      <c r="NGK38" s="234"/>
      <c r="NGL38" s="42"/>
      <c r="NGM38" s="43"/>
      <c r="NGN38" s="44"/>
      <c r="NGO38" s="41"/>
      <c r="NGP38" s="232"/>
      <c r="NGQ38" s="233"/>
      <c r="NGR38" s="234"/>
      <c r="NGS38" s="42"/>
      <c r="NGT38" s="43"/>
      <c r="NGU38" s="44"/>
      <c r="NGV38" s="41"/>
      <c r="NGW38" s="232"/>
      <c r="NGX38" s="233"/>
      <c r="NGY38" s="234"/>
      <c r="NGZ38" s="42"/>
      <c r="NHA38" s="43"/>
      <c r="NHB38" s="44"/>
      <c r="NHC38" s="41"/>
      <c r="NHD38" s="232"/>
      <c r="NHE38" s="233"/>
      <c r="NHF38" s="234"/>
      <c r="NHG38" s="42"/>
      <c r="NHH38" s="43"/>
      <c r="NHI38" s="44"/>
      <c r="NHJ38" s="41"/>
      <c r="NHK38" s="232"/>
      <c r="NHL38" s="233"/>
      <c r="NHM38" s="234"/>
      <c r="NHN38" s="42"/>
      <c r="NHO38" s="43"/>
      <c r="NHP38" s="44"/>
      <c r="NHQ38" s="41"/>
      <c r="NHR38" s="232"/>
      <c r="NHS38" s="233"/>
      <c r="NHT38" s="234"/>
      <c r="NHU38" s="42"/>
      <c r="NHV38" s="43"/>
      <c r="NHW38" s="44"/>
      <c r="NHX38" s="41"/>
      <c r="NHY38" s="232"/>
      <c r="NHZ38" s="233"/>
      <c r="NIA38" s="234"/>
      <c r="NIB38" s="42"/>
      <c r="NIC38" s="43"/>
      <c r="NID38" s="44"/>
      <c r="NIE38" s="41"/>
      <c r="NIF38" s="232"/>
      <c r="NIG38" s="233"/>
      <c r="NIH38" s="234"/>
      <c r="NII38" s="42"/>
      <c r="NIJ38" s="43"/>
      <c r="NIK38" s="44"/>
      <c r="NIL38" s="41"/>
      <c r="NIM38" s="232"/>
      <c r="NIN38" s="233"/>
      <c r="NIO38" s="234"/>
      <c r="NIP38" s="42"/>
      <c r="NIQ38" s="43"/>
      <c r="NIR38" s="44"/>
      <c r="NIS38" s="41"/>
      <c r="NIT38" s="232"/>
      <c r="NIU38" s="233"/>
      <c r="NIV38" s="234"/>
      <c r="NIW38" s="42"/>
      <c r="NIX38" s="43"/>
      <c r="NIY38" s="44"/>
      <c r="NIZ38" s="41"/>
      <c r="NJA38" s="232"/>
      <c r="NJB38" s="233"/>
      <c r="NJC38" s="234"/>
      <c r="NJD38" s="42"/>
      <c r="NJE38" s="43"/>
      <c r="NJF38" s="44"/>
      <c r="NJG38" s="41"/>
      <c r="NJH38" s="232"/>
      <c r="NJI38" s="233"/>
      <c r="NJJ38" s="234"/>
      <c r="NJK38" s="42"/>
      <c r="NJL38" s="43"/>
      <c r="NJM38" s="44"/>
      <c r="NJN38" s="41"/>
      <c r="NJO38" s="232"/>
      <c r="NJP38" s="233"/>
      <c r="NJQ38" s="234"/>
      <c r="NJR38" s="42"/>
      <c r="NJS38" s="43"/>
      <c r="NJT38" s="44"/>
      <c r="NJU38" s="41"/>
      <c r="NJV38" s="232"/>
      <c r="NJW38" s="233"/>
      <c r="NJX38" s="234"/>
      <c r="NJY38" s="42"/>
      <c r="NJZ38" s="43"/>
      <c r="NKA38" s="44"/>
      <c r="NKB38" s="41"/>
      <c r="NKC38" s="232"/>
      <c r="NKD38" s="233"/>
      <c r="NKE38" s="234"/>
      <c r="NKF38" s="42"/>
      <c r="NKG38" s="43"/>
      <c r="NKH38" s="44"/>
      <c r="NKI38" s="41"/>
      <c r="NKJ38" s="232"/>
      <c r="NKK38" s="233"/>
      <c r="NKL38" s="234"/>
      <c r="NKM38" s="42"/>
      <c r="NKN38" s="43"/>
      <c r="NKO38" s="44"/>
      <c r="NKP38" s="41"/>
      <c r="NKQ38" s="232"/>
      <c r="NKR38" s="233"/>
      <c r="NKS38" s="234"/>
      <c r="NKT38" s="42"/>
      <c r="NKU38" s="43"/>
      <c r="NKV38" s="44"/>
      <c r="NKW38" s="41"/>
      <c r="NKX38" s="232"/>
      <c r="NKY38" s="233"/>
      <c r="NKZ38" s="234"/>
      <c r="NLA38" s="42"/>
      <c r="NLB38" s="43"/>
      <c r="NLC38" s="44"/>
      <c r="NLD38" s="41"/>
      <c r="NLE38" s="232"/>
      <c r="NLF38" s="233"/>
      <c r="NLG38" s="234"/>
      <c r="NLH38" s="42"/>
      <c r="NLI38" s="43"/>
      <c r="NLJ38" s="44"/>
      <c r="NLK38" s="41"/>
      <c r="NLL38" s="232"/>
      <c r="NLM38" s="233"/>
      <c r="NLN38" s="234"/>
      <c r="NLO38" s="42"/>
      <c r="NLP38" s="43"/>
      <c r="NLQ38" s="44"/>
      <c r="NLR38" s="41"/>
      <c r="NLS38" s="232"/>
      <c r="NLT38" s="233"/>
      <c r="NLU38" s="234"/>
      <c r="NLV38" s="42"/>
      <c r="NLW38" s="43"/>
      <c r="NLX38" s="44"/>
      <c r="NLY38" s="41"/>
      <c r="NLZ38" s="232"/>
      <c r="NMA38" s="233"/>
      <c r="NMB38" s="234"/>
      <c r="NMC38" s="42"/>
      <c r="NMD38" s="43"/>
      <c r="NME38" s="44"/>
      <c r="NMF38" s="41"/>
      <c r="NMG38" s="232"/>
      <c r="NMH38" s="233"/>
      <c r="NMI38" s="234"/>
      <c r="NMJ38" s="42"/>
      <c r="NMK38" s="43"/>
      <c r="NML38" s="44"/>
      <c r="NMM38" s="41"/>
      <c r="NMN38" s="232"/>
      <c r="NMO38" s="233"/>
      <c r="NMP38" s="234"/>
      <c r="NMQ38" s="42"/>
      <c r="NMR38" s="43"/>
      <c r="NMS38" s="44"/>
      <c r="NMT38" s="41"/>
      <c r="NMU38" s="232"/>
      <c r="NMV38" s="233"/>
      <c r="NMW38" s="234"/>
      <c r="NMX38" s="42"/>
      <c r="NMY38" s="43"/>
      <c r="NMZ38" s="44"/>
      <c r="NNA38" s="41"/>
      <c r="NNB38" s="232"/>
      <c r="NNC38" s="233"/>
      <c r="NND38" s="234"/>
      <c r="NNE38" s="42"/>
      <c r="NNF38" s="43"/>
      <c r="NNG38" s="44"/>
      <c r="NNH38" s="41"/>
      <c r="NNI38" s="232"/>
      <c r="NNJ38" s="233"/>
      <c r="NNK38" s="234"/>
      <c r="NNL38" s="42"/>
      <c r="NNM38" s="43"/>
      <c r="NNN38" s="44"/>
      <c r="NNO38" s="41"/>
      <c r="NNP38" s="232"/>
      <c r="NNQ38" s="233"/>
      <c r="NNR38" s="234"/>
      <c r="NNS38" s="42"/>
      <c r="NNT38" s="43"/>
      <c r="NNU38" s="44"/>
      <c r="NNV38" s="41"/>
      <c r="NNW38" s="232"/>
      <c r="NNX38" s="233"/>
      <c r="NNY38" s="234"/>
      <c r="NNZ38" s="42"/>
      <c r="NOA38" s="43"/>
      <c r="NOB38" s="44"/>
      <c r="NOC38" s="41"/>
      <c r="NOD38" s="232"/>
      <c r="NOE38" s="233"/>
      <c r="NOF38" s="234"/>
      <c r="NOG38" s="42"/>
      <c r="NOH38" s="43"/>
      <c r="NOI38" s="44"/>
      <c r="NOJ38" s="41"/>
      <c r="NOK38" s="232"/>
      <c r="NOL38" s="233"/>
      <c r="NOM38" s="234"/>
      <c r="NON38" s="42"/>
      <c r="NOO38" s="43"/>
      <c r="NOP38" s="44"/>
      <c r="NOQ38" s="41"/>
      <c r="NOR38" s="232"/>
      <c r="NOS38" s="233"/>
      <c r="NOT38" s="234"/>
      <c r="NOU38" s="42"/>
      <c r="NOV38" s="43"/>
      <c r="NOW38" s="44"/>
      <c r="NOX38" s="41"/>
      <c r="NOY38" s="232"/>
      <c r="NOZ38" s="233"/>
      <c r="NPA38" s="234"/>
      <c r="NPB38" s="42"/>
      <c r="NPC38" s="43"/>
      <c r="NPD38" s="44"/>
      <c r="NPE38" s="41"/>
      <c r="NPF38" s="232"/>
      <c r="NPG38" s="233"/>
      <c r="NPH38" s="234"/>
      <c r="NPI38" s="42"/>
      <c r="NPJ38" s="43"/>
      <c r="NPK38" s="44"/>
      <c r="NPL38" s="41"/>
      <c r="NPM38" s="232"/>
      <c r="NPN38" s="233"/>
      <c r="NPO38" s="234"/>
      <c r="NPP38" s="42"/>
      <c r="NPQ38" s="43"/>
      <c r="NPR38" s="44"/>
      <c r="NPS38" s="41"/>
      <c r="NPT38" s="232"/>
      <c r="NPU38" s="233"/>
      <c r="NPV38" s="234"/>
      <c r="NPW38" s="42"/>
      <c r="NPX38" s="43"/>
      <c r="NPY38" s="44"/>
      <c r="NPZ38" s="41"/>
      <c r="NQA38" s="232"/>
      <c r="NQB38" s="233"/>
      <c r="NQC38" s="234"/>
      <c r="NQD38" s="42"/>
      <c r="NQE38" s="43"/>
      <c r="NQF38" s="44"/>
      <c r="NQG38" s="41"/>
      <c r="NQH38" s="232"/>
      <c r="NQI38" s="233"/>
      <c r="NQJ38" s="234"/>
      <c r="NQK38" s="42"/>
      <c r="NQL38" s="43"/>
      <c r="NQM38" s="44"/>
      <c r="NQN38" s="41"/>
      <c r="NQO38" s="232"/>
      <c r="NQP38" s="233"/>
      <c r="NQQ38" s="234"/>
      <c r="NQR38" s="42"/>
      <c r="NQS38" s="43"/>
      <c r="NQT38" s="44"/>
      <c r="NQU38" s="41"/>
      <c r="NQV38" s="232"/>
      <c r="NQW38" s="233"/>
      <c r="NQX38" s="234"/>
      <c r="NQY38" s="42"/>
      <c r="NQZ38" s="43"/>
      <c r="NRA38" s="44"/>
      <c r="NRB38" s="41"/>
      <c r="NRC38" s="232"/>
      <c r="NRD38" s="233"/>
      <c r="NRE38" s="234"/>
      <c r="NRF38" s="42"/>
      <c r="NRG38" s="43"/>
      <c r="NRH38" s="44"/>
      <c r="NRI38" s="41"/>
      <c r="NRJ38" s="232"/>
      <c r="NRK38" s="233"/>
      <c r="NRL38" s="234"/>
      <c r="NRM38" s="42"/>
      <c r="NRN38" s="43"/>
      <c r="NRO38" s="44"/>
      <c r="NRP38" s="41"/>
      <c r="NRQ38" s="232"/>
      <c r="NRR38" s="233"/>
      <c r="NRS38" s="234"/>
      <c r="NRT38" s="42"/>
      <c r="NRU38" s="43"/>
      <c r="NRV38" s="44"/>
      <c r="NRW38" s="41"/>
      <c r="NRX38" s="232"/>
      <c r="NRY38" s="233"/>
      <c r="NRZ38" s="234"/>
      <c r="NSA38" s="42"/>
      <c r="NSB38" s="43"/>
      <c r="NSC38" s="44"/>
      <c r="NSD38" s="41"/>
      <c r="NSE38" s="232"/>
      <c r="NSF38" s="233"/>
      <c r="NSG38" s="234"/>
      <c r="NSH38" s="42"/>
      <c r="NSI38" s="43"/>
      <c r="NSJ38" s="44"/>
      <c r="NSK38" s="41"/>
      <c r="NSL38" s="232"/>
      <c r="NSM38" s="233"/>
      <c r="NSN38" s="234"/>
      <c r="NSO38" s="42"/>
      <c r="NSP38" s="43"/>
      <c r="NSQ38" s="44"/>
      <c r="NSR38" s="41"/>
      <c r="NSS38" s="232"/>
      <c r="NST38" s="233"/>
      <c r="NSU38" s="234"/>
      <c r="NSV38" s="42"/>
      <c r="NSW38" s="43"/>
      <c r="NSX38" s="44"/>
      <c r="NSY38" s="41"/>
      <c r="NSZ38" s="232"/>
      <c r="NTA38" s="233"/>
      <c r="NTB38" s="234"/>
      <c r="NTC38" s="42"/>
      <c r="NTD38" s="43"/>
      <c r="NTE38" s="44"/>
      <c r="NTF38" s="41"/>
      <c r="NTG38" s="232"/>
      <c r="NTH38" s="233"/>
      <c r="NTI38" s="234"/>
      <c r="NTJ38" s="42"/>
      <c r="NTK38" s="43"/>
      <c r="NTL38" s="44"/>
      <c r="NTM38" s="41"/>
      <c r="NTN38" s="232"/>
      <c r="NTO38" s="233"/>
      <c r="NTP38" s="234"/>
      <c r="NTQ38" s="42"/>
      <c r="NTR38" s="43"/>
      <c r="NTS38" s="44"/>
      <c r="NTT38" s="41"/>
      <c r="NTU38" s="232"/>
      <c r="NTV38" s="233"/>
      <c r="NTW38" s="234"/>
      <c r="NTX38" s="42"/>
      <c r="NTY38" s="43"/>
      <c r="NTZ38" s="44"/>
      <c r="NUA38" s="41"/>
      <c r="NUB38" s="232"/>
      <c r="NUC38" s="233"/>
      <c r="NUD38" s="234"/>
      <c r="NUE38" s="42"/>
      <c r="NUF38" s="43"/>
      <c r="NUG38" s="44"/>
      <c r="NUH38" s="41"/>
      <c r="NUI38" s="232"/>
      <c r="NUJ38" s="233"/>
      <c r="NUK38" s="234"/>
      <c r="NUL38" s="42"/>
      <c r="NUM38" s="43"/>
      <c r="NUN38" s="44"/>
      <c r="NUO38" s="41"/>
      <c r="NUP38" s="232"/>
      <c r="NUQ38" s="233"/>
      <c r="NUR38" s="234"/>
      <c r="NUS38" s="42"/>
      <c r="NUT38" s="43"/>
      <c r="NUU38" s="44"/>
      <c r="NUV38" s="41"/>
      <c r="NUW38" s="232"/>
      <c r="NUX38" s="233"/>
      <c r="NUY38" s="234"/>
      <c r="NUZ38" s="42"/>
      <c r="NVA38" s="43"/>
      <c r="NVB38" s="44"/>
      <c r="NVC38" s="41"/>
      <c r="NVD38" s="232"/>
      <c r="NVE38" s="233"/>
      <c r="NVF38" s="234"/>
      <c r="NVG38" s="42"/>
      <c r="NVH38" s="43"/>
      <c r="NVI38" s="44"/>
      <c r="NVJ38" s="41"/>
      <c r="NVK38" s="232"/>
      <c r="NVL38" s="233"/>
      <c r="NVM38" s="234"/>
      <c r="NVN38" s="42"/>
      <c r="NVO38" s="43"/>
      <c r="NVP38" s="44"/>
      <c r="NVQ38" s="41"/>
      <c r="NVR38" s="232"/>
      <c r="NVS38" s="233"/>
      <c r="NVT38" s="234"/>
      <c r="NVU38" s="42"/>
      <c r="NVV38" s="43"/>
      <c r="NVW38" s="44"/>
      <c r="NVX38" s="41"/>
      <c r="NVY38" s="232"/>
      <c r="NVZ38" s="233"/>
      <c r="NWA38" s="234"/>
      <c r="NWB38" s="42"/>
      <c r="NWC38" s="43"/>
      <c r="NWD38" s="44"/>
      <c r="NWE38" s="41"/>
      <c r="NWF38" s="232"/>
      <c r="NWG38" s="233"/>
      <c r="NWH38" s="234"/>
      <c r="NWI38" s="42"/>
      <c r="NWJ38" s="43"/>
      <c r="NWK38" s="44"/>
      <c r="NWL38" s="41"/>
      <c r="NWM38" s="232"/>
      <c r="NWN38" s="233"/>
      <c r="NWO38" s="234"/>
      <c r="NWP38" s="42"/>
      <c r="NWQ38" s="43"/>
      <c r="NWR38" s="44"/>
      <c r="NWS38" s="41"/>
      <c r="NWT38" s="232"/>
      <c r="NWU38" s="233"/>
      <c r="NWV38" s="234"/>
      <c r="NWW38" s="42"/>
      <c r="NWX38" s="43"/>
      <c r="NWY38" s="44"/>
      <c r="NWZ38" s="41"/>
      <c r="NXA38" s="232"/>
      <c r="NXB38" s="233"/>
      <c r="NXC38" s="234"/>
      <c r="NXD38" s="42"/>
      <c r="NXE38" s="43"/>
      <c r="NXF38" s="44"/>
      <c r="NXG38" s="41"/>
      <c r="NXH38" s="232"/>
      <c r="NXI38" s="233"/>
      <c r="NXJ38" s="234"/>
      <c r="NXK38" s="42"/>
      <c r="NXL38" s="43"/>
      <c r="NXM38" s="44"/>
      <c r="NXN38" s="41"/>
      <c r="NXO38" s="232"/>
      <c r="NXP38" s="233"/>
      <c r="NXQ38" s="234"/>
      <c r="NXR38" s="42"/>
      <c r="NXS38" s="43"/>
      <c r="NXT38" s="44"/>
      <c r="NXU38" s="41"/>
      <c r="NXV38" s="232"/>
      <c r="NXW38" s="233"/>
      <c r="NXX38" s="234"/>
      <c r="NXY38" s="42"/>
      <c r="NXZ38" s="43"/>
      <c r="NYA38" s="44"/>
      <c r="NYB38" s="41"/>
      <c r="NYC38" s="232"/>
      <c r="NYD38" s="233"/>
      <c r="NYE38" s="234"/>
      <c r="NYF38" s="42"/>
      <c r="NYG38" s="43"/>
      <c r="NYH38" s="44"/>
      <c r="NYI38" s="41"/>
      <c r="NYJ38" s="232"/>
      <c r="NYK38" s="233"/>
      <c r="NYL38" s="234"/>
      <c r="NYM38" s="42"/>
      <c r="NYN38" s="43"/>
      <c r="NYO38" s="44"/>
      <c r="NYP38" s="41"/>
      <c r="NYQ38" s="232"/>
      <c r="NYR38" s="233"/>
      <c r="NYS38" s="234"/>
      <c r="NYT38" s="42"/>
      <c r="NYU38" s="43"/>
      <c r="NYV38" s="44"/>
      <c r="NYW38" s="41"/>
      <c r="NYX38" s="232"/>
      <c r="NYY38" s="233"/>
      <c r="NYZ38" s="234"/>
      <c r="NZA38" s="42"/>
      <c r="NZB38" s="43"/>
      <c r="NZC38" s="44"/>
      <c r="NZD38" s="41"/>
      <c r="NZE38" s="232"/>
      <c r="NZF38" s="233"/>
      <c r="NZG38" s="234"/>
      <c r="NZH38" s="42"/>
      <c r="NZI38" s="43"/>
      <c r="NZJ38" s="44"/>
      <c r="NZK38" s="41"/>
      <c r="NZL38" s="232"/>
      <c r="NZM38" s="233"/>
      <c r="NZN38" s="234"/>
      <c r="NZO38" s="42"/>
      <c r="NZP38" s="43"/>
      <c r="NZQ38" s="44"/>
      <c r="NZR38" s="41"/>
      <c r="NZS38" s="232"/>
      <c r="NZT38" s="233"/>
      <c r="NZU38" s="234"/>
      <c r="NZV38" s="42"/>
      <c r="NZW38" s="43"/>
      <c r="NZX38" s="44"/>
      <c r="NZY38" s="41"/>
      <c r="NZZ38" s="232"/>
      <c r="OAA38" s="233"/>
      <c r="OAB38" s="234"/>
      <c r="OAC38" s="42"/>
      <c r="OAD38" s="43"/>
      <c r="OAE38" s="44"/>
      <c r="OAF38" s="41"/>
      <c r="OAG38" s="232"/>
      <c r="OAH38" s="233"/>
      <c r="OAI38" s="234"/>
      <c r="OAJ38" s="42"/>
      <c r="OAK38" s="43"/>
      <c r="OAL38" s="44"/>
      <c r="OAM38" s="41"/>
      <c r="OAN38" s="232"/>
      <c r="OAO38" s="233"/>
      <c r="OAP38" s="234"/>
      <c r="OAQ38" s="42"/>
      <c r="OAR38" s="43"/>
      <c r="OAS38" s="44"/>
      <c r="OAT38" s="41"/>
      <c r="OAU38" s="232"/>
      <c r="OAV38" s="233"/>
      <c r="OAW38" s="234"/>
      <c r="OAX38" s="42"/>
      <c r="OAY38" s="43"/>
      <c r="OAZ38" s="44"/>
      <c r="OBA38" s="41"/>
      <c r="OBB38" s="232"/>
      <c r="OBC38" s="233"/>
      <c r="OBD38" s="234"/>
      <c r="OBE38" s="42"/>
      <c r="OBF38" s="43"/>
      <c r="OBG38" s="44"/>
      <c r="OBH38" s="41"/>
      <c r="OBI38" s="232"/>
      <c r="OBJ38" s="233"/>
      <c r="OBK38" s="234"/>
      <c r="OBL38" s="42"/>
      <c r="OBM38" s="43"/>
      <c r="OBN38" s="44"/>
      <c r="OBO38" s="41"/>
      <c r="OBP38" s="232"/>
      <c r="OBQ38" s="233"/>
      <c r="OBR38" s="234"/>
      <c r="OBS38" s="42"/>
      <c r="OBT38" s="43"/>
      <c r="OBU38" s="44"/>
      <c r="OBV38" s="41"/>
      <c r="OBW38" s="232"/>
      <c r="OBX38" s="233"/>
      <c r="OBY38" s="234"/>
      <c r="OBZ38" s="42"/>
      <c r="OCA38" s="43"/>
      <c r="OCB38" s="44"/>
      <c r="OCC38" s="41"/>
      <c r="OCD38" s="232"/>
      <c r="OCE38" s="233"/>
      <c r="OCF38" s="234"/>
      <c r="OCG38" s="42"/>
      <c r="OCH38" s="43"/>
      <c r="OCI38" s="44"/>
      <c r="OCJ38" s="41"/>
      <c r="OCK38" s="232"/>
      <c r="OCL38" s="233"/>
      <c r="OCM38" s="234"/>
      <c r="OCN38" s="42"/>
      <c r="OCO38" s="43"/>
      <c r="OCP38" s="44"/>
      <c r="OCQ38" s="41"/>
      <c r="OCR38" s="232"/>
      <c r="OCS38" s="233"/>
      <c r="OCT38" s="234"/>
      <c r="OCU38" s="42"/>
      <c r="OCV38" s="43"/>
      <c r="OCW38" s="44"/>
      <c r="OCX38" s="41"/>
      <c r="OCY38" s="232"/>
      <c r="OCZ38" s="233"/>
      <c r="ODA38" s="234"/>
      <c r="ODB38" s="42"/>
      <c r="ODC38" s="43"/>
      <c r="ODD38" s="44"/>
      <c r="ODE38" s="41"/>
      <c r="ODF38" s="232"/>
      <c r="ODG38" s="233"/>
      <c r="ODH38" s="234"/>
      <c r="ODI38" s="42"/>
      <c r="ODJ38" s="43"/>
      <c r="ODK38" s="44"/>
      <c r="ODL38" s="41"/>
      <c r="ODM38" s="232"/>
      <c r="ODN38" s="233"/>
      <c r="ODO38" s="234"/>
      <c r="ODP38" s="42"/>
      <c r="ODQ38" s="43"/>
      <c r="ODR38" s="44"/>
      <c r="ODS38" s="41"/>
      <c r="ODT38" s="232"/>
      <c r="ODU38" s="233"/>
      <c r="ODV38" s="234"/>
      <c r="ODW38" s="42"/>
      <c r="ODX38" s="43"/>
      <c r="ODY38" s="44"/>
      <c r="ODZ38" s="41"/>
      <c r="OEA38" s="232"/>
      <c r="OEB38" s="233"/>
      <c r="OEC38" s="234"/>
      <c r="OED38" s="42"/>
      <c r="OEE38" s="43"/>
      <c r="OEF38" s="44"/>
      <c r="OEG38" s="41"/>
      <c r="OEH38" s="232"/>
      <c r="OEI38" s="233"/>
      <c r="OEJ38" s="234"/>
      <c r="OEK38" s="42"/>
      <c r="OEL38" s="43"/>
      <c r="OEM38" s="44"/>
      <c r="OEN38" s="41"/>
      <c r="OEO38" s="232"/>
      <c r="OEP38" s="233"/>
      <c r="OEQ38" s="234"/>
      <c r="OER38" s="42"/>
      <c r="OES38" s="43"/>
      <c r="OET38" s="44"/>
      <c r="OEU38" s="41"/>
      <c r="OEV38" s="232"/>
      <c r="OEW38" s="233"/>
      <c r="OEX38" s="234"/>
      <c r="OEY38" s="42"/>
      <c r="OEZ38" s="43"/>
      <c r="OFA38" s="44"/>
      <c r="OFB38" s="41"/>
      <c r="OFC38" s="232"/>
      <c r="OFD38" s="233"/>
      <c r="OFE38" s="234"/>
      <c r="OFF38" s="42"/>
      <c r="OFG38" s="43"/>
      <c r="OFH38" s="44"/>
      <c r="OFI38" s="41"/>
      <c r="OFJ38" s="232"/>
      <c r="OFK38" s="233"/>
      <c r="OFL38" s="234"/>
      <c r="OFM38" s="42"/>
      <c r="OFN38" s="43"/>
      <c r="OFO38" s="44"/>
      <c r="OFP38" s="41"/>
      <c r="OFQ38" s="232"/>
      <c r="OFR38" s="233"/>
      <c r="OFS38" s="234"/>
      <c r="OFT38" s="42"/>
      <c r="OFU38" s="43"/>
      <c r="OFV38" s="44"/>
      <c r="OFW38" s="41"/>
      <c r="OFX38" s="232"/>
      <c r="OFY38" s="233"/>
      <c r="OFZ38" s="234"/>
      <c r="OGA38" s="42"/>
      <c r="OGB38" s="43"/>
      <c r="OGC38" s="44"/>
      <c r="OGD38" s="41"/>
      <c r="OGE38" s="232"/>
      <c r="OGF38" s="233"/>
      <c r="OGG38" s="234"/>
      <c r="OGH38" s="42"/>
      <c r="OGI38" s="43"/>
      <c r="OGJ38" s="44"/>
      <c r="OGK38" s="41"/>
      <c r="OGL38" s="232"/>
      <c r="OGM38" s="233"/>
      <c r="OGN38" s="234"/>
      <c r="OGO38" s="42"/>
      <c r="OGP38" s="43"/>
      <c r="OGQ38" s="44"/>
      <c r="OGR38" s="41"/>
      <c r="OGS38" s="232"/>
      <c r="OGT38" s="233"/>
      <c r="OGU38" s="234"/>
      <c r="OGV38" s="42"/>
      <c r="OGW38" s="43"/>
      <c r="OGX38" s="44"/>
      <c r="OGY38" s="41"/>
      <c r="OGZ38" s="232"/>
      <c r="OHA38" s="233"/>
      <c r="OHB38" s="234"/>
      <c r="OHC38" s="42"/>
      <c r="OHD38" s="43"/>
      <c r="OHE38" s="44"/>
      <c r="OHF38" s="41"/>
      <c r="OHG38" s="232"/>
      <c r="OHH38" s="233"/>
      <c r="OHI38" s="234"/>
      <c r="OHJ38" s="42"/>
      <c r="OHK38" s="43"/>
      <c r="OHL38" s="44"/>
      <c r="OHM38" s="41"/>
      <c r="OHN38" s="232"/>
      <c r="OHO38" s="233"/>
      <c r="OHP38" s="234"/>
      <c r="OHQ38" s="42"/>
      <c r="OHR38" s="43"/>
      <c r="OHS38" s="44"/>
      <c r="OHT38" s="41"/>
      <c r="OHU38" s="232"/>
      <c r="OHV38" s="233"/>
      <c r="OHW38" s="234"/>
      <c r="OHX38" s="42"/>
      <c r="OHY38" s="43"/>
      <c r="OHZ38" s="44"/>
      <c r="OIA38" s="41"/>
      <c r="OIB38" s="232"/>
      <c r="OIC38" s="233"/>
      <c r="OID38" s="234"/>
      <c r="OIE38" s="42"/>
      <c r="OIF38" s="43"/>
      <c r="OIG38" s="44"/>
      <c r="OIH38" s="41"/>
      <c r="OII38" s="232"/>
      <c r="OIJ38" s="233"/>
      <c r="OIK38" s="234"/>
      <c r="OIL38" s="42"/>
      <c r="OIM38" s="43"/>
      <c r="OIN38" s="44"/>
      <c r="OIO38" s="41"/>
      <c r="OIP38" s="232"/>
      <c r="OIQ38" s="233"/>
      <c r="OIR38" s="234"/>
      <c r="OIS38" s="42"/>
      <c r="OIT38" s="43"/>
      <c r="OIU38" s="44"/>
      <c r="OIV38" s="41"/>
      <c r="OIW38" s="232"/>
      <c r="OIX38" s="233"/>
      <c r="OIY38" s="234"/>
      <c r="OIZ38" s="42"/>
      <c r="OJA38" s="43"/>
      <c r="OJB38" s="44"/>
      <c r="OJC38" s="41"/>
      <c r="OJD38" s="232"/>
      <c r="OJE38" s="233"/>
      <c r="OJF38" s="234"/>
      <c r="OJG38" s="42"/>
      <c r="OJH38" s="43"/>
      <c r="OJI38" s="44"/>
      <c r="OJJ38" s="41"/>
      <c r="OJK38" s="232"/>
      <c r="OJL38" s="233"/>
      <c r="OJM38" s="234"/>
      <c r="OJN38" s="42"/>
      <c r="OJO38" s="43"/>
      <c r="OJP38" s="44"/>
      <c r="OJQ38" s="41"/>
      <c r="OJR38" s="232"/>
      <c r="OJS38" s="233"/>
      <c r="OJT38" s="234"/>
      <c r="OJU38" s="42"/>
      <c r="OJV38" s="43"/>
      <c r="OJW38" s="44"/>
      <c r="OJX38" s="41"/>
      <c r="OJY38" s="232"/>
      <c r="OJZ38" s="233"/>
      <c r="OKA38" s="234"/>
      <c r="OKB38" s="42"/>
      <c r="OKC38" s="43"/>
      <c r="OKD38" s="44"/>
      <c r="OKE38" s="41"/>
      <c r="OKF38" s="232"/>
      <c r="OKG38" s="233"/>
      <c r="OKH38" s="234"/>
      <c r="OKI38" s="42"/>
      <c r="OKJ38" s="43"/>
      <c r="OKK38" s="44"/>
      <c r="OKL38" s="41"/>
      <c r="OKM38" s="232"/>
      <c r="OKN38" s="233"/>
      <c r="OKO38" s="234"/>
      <c r="OKP38" s="42"/>
      <c r="OKQ38" s="43"/>
      <c r="OKR38" s="44"/>
      <c r="OKS38" s="41"/>
      <c r="OKT38" s="232"/>
      <c r="OKU38" s="233"/>
      <c r="OKV38" s="234"/>
      <c r="OKW38" s="42"/>
      <c r="OKX38" s="43"/>
      <c r="OKY38" s="44"/>
      <c r="OKZ38" s="41"/>
      <c r="OLA38" s="232"/>
      <c r="OLB38" s="233"/>
      <c r="OLC38" s="234"/>
      <c r="OLD38" s="42"/>
      <c r="OLE38" s="43"/>
      <c r="OLF38" s="44"/>
      <c r="OLG38" s="41"/>
      <c r="OLH38" s="232"/>
      <c r="OLI38" s="233"/>
      <c r="OLJ38" s="234"/>
      <c r="OLK38" s="42"/>
      <c r="OLL38" s="43"/>
      <c r="OLM38" s="44"/>
      <c r="OLN38" s="41"/>
      <c r="OLO38" s="232"/>
      <c r="OLP38" s="233"/>
      <c r="OLQ38" s="234"/>
      <c r="OLR38" s="42"/>
      <c r="OLS38" s="43"/>
      <c r="OLT38" s="44"/>
      <c r="OLU38" s="41"/>
      <c r="OLV38" s="232"/>
      <c r="OLW38" s="233"/>
      <c r="OLX38" s="234"/>
      <c r="OLY38" s="42"/>
      <c r="OLZ38" s="43"/>
      <c r="OMA38" s="44"/>
      <c r="OMB38" s="41"/>
      <c r="OMC38" s="232"/>
      <c r="OMD38" s="233"/>
      <c r="OME38" s="234"/>
      <c r="OMF38" s="42"/>
      <c r="OMG38" s="43"/>
      <c r="OMH38" s="44"/>
      <c r="OMI38" s="41"/>
      <c r="OMJ38" s="232"/>
      <c r="OMK38" s="233"/>
      <c r="OML38" s="234"/>
      <c r="OMM38" s="42"/>
      <c r="OMN38" s="43"/>
      <c r="OMO38" s="44"/>
      <c r="OMP38" s="41"/>
      <c r="OMQ38" s="232"/>
      <c r="OMR38" s="233"/>
      <c r="OMS38" s="234"/>
      <c r="OMT38" s="42"/>
      <c r="OMU38" s="43"/>
      <c r="OMV38" s="44"/>
      <c r="OMW38" s="41"/>
      <c r="OMX38" s="232"/>
      <c r="OMY38" s="233"/>
      <c r="OMZ38" s="234"/>
      <c r="ONA38" s="42"/>
      <c r="ONB38" s="43"/>
      <c r="ONC38" s="44"/>
      <c r="OND38" s="41"/>
      <c r="ONE38" s="232"/>
      <c r="ONF38" s="233"/>
      <c r="ONG38" s="234"/>
      <c r="ONH38" s="42"/>
      <c r="ONI38" s="43"/>
      <c r="ONJ38" s="44"/>
      <c r="ONK38" s="41"/>
      <c r="ONL38" s="232"/>
      <c r="ONM38" s="233"/>
      <c r="ONN38" s="234"/>
      <c r="ONO38" s="42"/>
      <c r="ONP38" s="43"/>
      <c r="ONQ38" s="44"/>
      <c r="ONR38" s="41"/>
      <c r="ONS38" s="232"/>
      <c r="ONT38" s="233"/>
      <c r="ONU38" s="234"/>
      <c r="ONV38" s="42"/>
      <c r="ONW38" s="43"/>
      <c r="ONX38" s="44"/>
      <c r="ONY38" s="41"/>
      <c r="ONZ38" s="232"/>
      <c r="OOA38" s="233"/>
      <c r="OOB38" s="234"/>
      <c r="OOC38" s="42"/>
      <c r="OOD38" s="43"/>
      <c r="OOE38" s="44"/>
      <c r="OOF38" s="41"/>
      <c r="OOG38" s="232"/>
      <c r="OOH38" s="233"/>
      <c r="OOI38" s="234"/>
      <c r="OOJ38" s="42"/>
      <c r="OOK38" s="43"/>
      <c r="OOL38" s="44"/>
      <c r="OOM38" s="41"/>
      <c r="OON38" s="232"/>
      <c r="OOO38" s="233"/>
      <c r="OOP38" s="234"/>
      <c r="OOQ38" s="42"/>
      <c r="OOR38" s="43"/>
      <c r="OOS38" s="44"/>
      <c r="OOT38" s="41"/>
      <c r="OOU38" s="232"/>
      <c r="OOV38" s="233"/>
      <c r="OOW38" s="234"/>
      <c r="OOX38" s="42"/>
      <c r="OOY38" s="43"/>
      <c r="OOZ38" s="44"/>
      <c r="OPA38" s="41"/>
      <c r="OPB38" s="232"/>
      <c r="OPC38" s="233"/>
      <c r="OPD38" s="234"/>
      <c r="OPE38" s="42"/>
      <c r="OPF38" s="43"/>
      <c r="OPG38" s="44"/>
      <c r="OPH38" s="41"/>
      <c r="OPI38" s="232"/>
      <c r="OPJ38" s="233"/>
      <c r="OPK38" s="234"/>
      <c r="OPL38" s="42"/>
      <c r="OPM38" s="43"/>
      <c r="OPN38" s="44"/>
      <c r="OPO38" s="41"/>
      <c r="OPP38" s="232"/>
      <c r="OPQ38" s="233"/>
      <c r="OPR38" s="234"/>
      <c r="OPS38" s="42"/>
      <c r="OPT38" s="43"/>
      <c r="OPU38" s="44"/>
      <c r="OPV38" s="41"/>
      <c r="OPW38" s="232"/>
      <c r="OPX38" s="233"/>
      <c r="OPY38" s="234"/>
      <c r="OPZ38" s="42"/>
      <c r="OQA38" s="43"/>
      <c r="OQB38" s="44"/>
      <c r="OQC38" s="41"/>
      <c r="OQD38" s="232"/>
      <c r="OQE38" s="233"/>
      <c r="OQF38" s="234"/>
      <c r="OQG38" s="42"/>
      <c r="OQH38" s="43"/>
      <c r="OQI38" s="44"/>
      <c r="OQJ38" s="41"/>
      <c r="OQK38" s="232"/>
      <c r="OQL38" s="233"/>
      <c r="OQM38" s="234"/>
      <c r="OQN38" s="42"/>
      <c r="OQO38" s="43"/>
      <c r="OQP38" s="44"/>
      <c r="OQQ38" s="41"/>
      <c r="OQR38" s="232"/>
      <c r="OQS38" s="233"/>
      <c r="OQT38" s="234"/>
      <c r="OQU38" s="42"/>
      <c r="OQV38" s="43"/>
      <c r="OQW38" s="44"/>
      <c r="OQX38" s="41"/>
      <c r="OQY38" s="232"/>
      <c r="OQZ38" s="233"/>
      <c r="ORA38" s="234"/>
      <c r="ORB38" s="42"/>
      <c r="ORC38" s="43"/>
      <c r="ORD38" s="44"/>
      <c r="ORE38" s="41"/>
      <c r="ORF38" s="232"/>
      <c r="ORG38" s="233"/>
      <c r="ORH38" s="234"/>
      <c r="ORI38" s="42"/>
      <c r="ORJ38" s="43"/>
      <c r="ORK38" s="44"/>
      <c r="ORL38" s="41"/>
      <c r="ORM38" s="232"/>
      <c r="ORN38" s="233"/>
      <c r="ORO38" s="234"/>
      <c r="ORP38" s="42"/>
      <c r="ORQ38" s="43"/>
      <c r="ORR38" s="44"/>
      <c r="ORS38" s="41"/>
      <c r="ORT38" s="232"/>
      <c r="ORU38" s="233"/>
      <c r="ORV38" s="234"/>
      <c r="ORW38" s="42"/>
      <c r="ORX38" s="43"/>
      <c r="ORY38" s="44"/>
      <c r="ORZ38" s="41"/>
      <c r="OSA38" s="232"/>
      <c r="OSB38" s="233"/>
      <c r="OSC38" s="234"/>
      <c r="OSD38" s="42"/>
      <c r="OSE38" s="43"/>
      <c r="OSF38" s="44"/>
      <c r="OSG38" s="41"/>
      <c r="OSH38" s="232"/>
      <c r="OSI38" s="233"/>
      <c r="OSJ38" s="234"/>
      <c r="OSK38" s="42"/>
      <c r="OSL38" s="43"/>
      <c r="OSM38" s="44"/>
      <c r="OSN38" s="41"/>
      <c r="OSO38" s="232"/>
      <c r="OSP38" s="233"/>
      <c r="OSQ38" s="234"/>
      <c r="OSR38" s="42"/>
      <c r="OSS38" s="43"/>
      <c r="OST38" s="44"/>
      <c r="OSU38" s="41"/>
      <c r="OSV38" s="232"/>
      <c r="OSW38" s="233"/>
      <c r="OSX38" s="234"/>
      <c r="OSY38" s="42"/>
      <c r="OSZ38" s="43"/>
      <c r="OTA38" s="44"/>
      <c r="OTB38" s="41"/>
      <c r="OTC38" s="232"/>
      <c r="OTD38" s="233"/>
      <c r="OTE38" s="234"/>
      <c r="OTF38" s="42"/>
      <c r="OTG38" s="43"/>
      <c r="OTH38" s="44"/>
      <c r="OTI38" s="41"/>
      <c r="OTJ38" s="232"/>
      <c r="OTK38" s="233"/>
      <c r="OTL38" s="234"/>
      <c r="OTM38" s="42"/>
      <c r="OTN38" s="43"/>
      <c r="OTO38" s="44"/>
      <c r="OTP38" s="41"/>
      <c r="OTQ38" s="232"/>
      <c r="OTR38" s="233"/>
      <c r="OTS38" s="234"/>
      <c r="OTT38" s="42"/>
      <c r="OTU38" s="43"/>
      <c r="OTV38" s="44"/>
      <c r="OTW38" s="41"/>
      <c r="OTX38" s="232"/>
      <c r="OTY38" s="233"/>
      <c r="OTZ38" s="234"/>
      <c r="OUA38" s="42"/>
      <c r="OUB38" s="43"/>
      <c r="OUC38" s="44"/>
      <c r="OUD38" s="41"/>
      <c r="OUE38" s="232"/>
      <c r="OUF38" s="233"/>
      <c r="OUG38" s="234"/>
      <c r="OUH38" s="42"/>
      <c r="OUI38" s="43"/>
      <c r="OUJ38" s="44"/>
      <c r="OUK38" s="41"/>
      <c r="OUL38" s="232"/>
      <c r="OUM38" s="233"/>
      <c r="OUN38" s="234"/>
      <c r="OUO38" s="42"/>
      <c r="OUP38" s="43"/>
      <c r="OUQ38" s="44"/>
      <c r="OUR38" s="41"/>
      <c r="OUS38" s="232"/>
      <c r="OUT38" s="233"/>
      <c r="OUU38" s="234"/>
      <c r="OUV38" s="42"/>
      <c r="OUW38" s="43"/>
      <c r="OUX38" s="44"/>
      <c r="OUY38" s="41"/>
      <c r="OUZ38" s="232"/>
      <c r="OVA38" s="233"/>
      <c r="OVB38" s="234"/>
      <c r="OVC38" s="42"/>
      <c r="OVD38" s="43"/>
      <c r="OVE38" s="44"/>
      <c r="OVF38" s="41"/>
      <c r="OVG38" s="232"/>
      <c r="OVH38" s="233"/>
      <c r="OVI38" s="234"/>
      <c r="OVJ38" s="42"/>
      <c r="OVK38" s="43"/>
      <c r="OVL38" s="44"/>
      <c r="OVM38" s="41"/>
      <c r="OVN38" s="232"/>
      <c r="OVO38" s="233"/>
      <c r="OVP38" s="234"/>
      <c r="OVQ38" s="42"/>
      <c r="OVR38" s="43"/>
      <c r="OVS38" s="44"/>
      <c r="OVT38" s="41"/>
      <c r="OVU38" s="232"/>
      <c r="OVV38" s="233"/>
      <c r="OVW38" s="234"/>
      <c r="OVX38" s="42"/>
      <c r="OVY38" s="43"/>
      <c r="OVZ38" s="44"/>
      <c r="OWA38" s="41"/>
      <c r="OWB38" s="232"/>
      <c r="OWC38" s="233"/>
      <c r="OWD38" s="234"/>
      <c r="OWE38" s="42"/>
      <c r="OWF38" s="43"/>
      <c r="OWG38" s="44"/>
      <c r="OWH38" s="41"/>
      <c r="OWI38" s="232"/>
      <c r="OWJ38" s="233"/>
      <c r="OWK38" s="234"/>
      <c r="OWL38" s="42"/>
      <c r="OWM38" s="43"/>
      <c r="OWN38" s="44"/>
      <c r="OWO38" s="41"/>
      <c r="OWP38" s="232"/>
      <c r="OWQ38" s="233"/>
      <c r="OWR38" s="234"/>
      <c r="OWS38" s="42"/>
      <c r="OWT38" s="43"/>
      <c r="OWU38" s="44"/>
      <c r="OWV38" s="41"/>
      <c r="OWW38" s="232"/>
      <c r="OWX38" s="233"/>
      <c r="OWY38" s="234"/>
      <c r="OWZ38" s="42"/>
      <c r="OXA38" s="43"/>
      <c r="OXB38" s="44"/>
      <c r="OXC38" s="41"/>
      <c r="OXD38" s="232"/>
      <c r="OXE38" s="233"/>
      <c r="OXF38" s="234"/>
      <c r="OXG38" s="42"/>
      <c r="OXH38" s="43"/>
      <c r="OXI38" s="44"/>
      <c r="OXJ38" s="41"/>
      <c r="OXK38" s="232"/>
      <c r="OXL38" s="233"/>
      <c r="OXM38" s="234"/>
      <c r="OXN38" s="42"/>
      <c r="OXO38" s="43"/>
      <c r="OXP38" s="44"/>
      <c r="OXQ38" s="41"/>
      <c r="OXR38" s="232"/>
      <c r="OXS38" s="233"/>
      <c r="OXT38" s="234"/>
      <c r="OXU38" s="42"/>
      <c r="OXV38" s="43"/>
      <c r="OXW38" s="44"/>
      <c r="OXX38" s="41"/>
      <c r="OXY38" s="232"/>
      <c r="OXZ38" s="233"/>
      <c r="OYA38" s="234"/>
      <c r="OYB38" s="42"/>
      <c r="OYC38" s="43"/>
      <c r="OYD38" s="44"/>
      <c r="OYE38" s="41"/>
      <c r="OYF38" s="232"/>
      <c r="OYG38" s="233"/>
      <c r="OYH38" s="234"/>
      <c r="OYI38" s="42"/>
      <c r="OYJ38" s="43"/>
      <c r="OYK38" s="44"/>
      <c r="OYL38" s="41"/>
      <c r="OYM38" s="232"/>
      <c r="OYN38" s="233"/>
      <c r="OYO38" s="234"/>
      <c r="OYP38" s="42"/>
      <c r="OYQ38" s="43"/>
      <c r="OYR38" s="44"/>
      <c r="OYS38" s="41"/>
      <c r="OYT38" s="232"/>
      <c r="OYU38" s="233"/>
      <c r="OYV38" s="234"/>
      <c r="OYW38" s="42"/>
      <c r="OYX38" s="43"/>
      <c r="OYY38" s="44"/>
      <c r="OYZ38" s="41"/>
      <c r="OZA38" s="232"/>
      <c r="OZB38" s="233"/>
      <c r="OZC38" s="234"/>
      <c r="OZD38" s="42"/>
      <c r="OZE38" s="43"/>
      <c r="OZF38" s="44"/>
      <c r="OZG38" s="41"/>
      <c r="OZH38" s="232"/>
      <c r="OZI38" s="233"/>
      <c r="OZJ38" s="234"/>
      <c r="OZK38" s="42"/>
      <c r="OZL38" s="43"/>
      <c r="OZM38" s="44"/>
      <c r="OZN38" s="41"/>
      <c r="OZO38" s="232"/>
      <c r="OZP38" s="233"/>
      <c r="OZQ38" s="234"/>
      <c r="OZR38" s="42"/>
      <c r="OZS38" s="43"/>
      <c r="OZT38" s="44"/>
      <c r="OZU38" s="41"/>
      <c r="OZV38" s="232"/>
      <c r="OZW38" s="233"/>
      <c r="OZX38" s="234"/>
      <c r="OZY38" s="42"/>
      <c r="OZZ38" s="43"/>
      <c r="PAA38" s="44"/>
      <c r="PAB38" s="41"/>
      <c r="PAC38" s="232"/>
      <c r="PAD38" s="233"/>
      <c r="PAE38" s="234"/>
      <c r="PAF38" s="42"/>
      <c r="PAG38" s="43"/>
      <c r="PAH38" s="44"/>
      <c r="PAI38" s="41"/>
      <c r="PAJ38" s="232"/>
      <c r="PAK38" s="233"/>
      <c r="PAL38" s="234"/>
      <c r="PAM38" s="42"/>
      <c r="PAN38" s="43"/>
      <c r="PAO38" s="44"/>
      <c r="PAP38" s="41"/>
      <c r="PAQ38" s="232"/>
      <c r="PAR38" s="233"/>
      <c r="PAS38" s="234"/>
      <c r="PAT38" s="42"/>
      <c r="PAU38" s="43"/>
      <c r="PAV38" s="44"/>
      <c r="PAW38" s="41"/>
      <c r="PAX38" s="232"/>
      <c r="PAY38" s="233"/>
      <c r="PAZ38" s="234"/>
      <c r="PBA38" s="42"/>
      <c r="PBB38" s="43"/>
      <c r="PBC38" s="44"/>
      <c r="PBD38" s="41"/>
      <c r="PBE38" s="232"/>
      <c r="PBF38" s="233"/>
      <c r="PBG38" s="234"/>
      <c r="PBH38" s="42"/>
      <c r="PBI38" s="43"/>
      <c r="PBJ38" s="44"/>
      <c r="PBK38" s="41"/>
      <c r="PBL38" s="232"/>
      <c r="PBM38" s="233"/>
      <c r="PBN38" s="234"/>
      <c r="PBO38" s="42"/>
      <c r="PBP38" s="43"/>
      <c r="PBQ38" s="44"/>
      <c r="PBR38" s="41"/>
      <c r="PBS38" s="232"/>
      <c r="PBT38" s="233"/>
      <c r="PBU38" s="234"/>
      <c r="PBV38" s="42"/>
      <c r="PBW38" s="43"/>
      <c r="PBX38" s="44"/>
      <c r="PBY38" s="41"/>
      <c r="PBZ38" s="232"/>
      <c r="PCA38" s="233"/>
      <c r="PCB38" s="234"/>
      <c r="PCC38" s="42"/>
      <c r="PCD38" s="43"/>
      <c r="PCE38" s="44"/>
      <c r="PCF38" s="41"/>
      <c r="PCG38" s="232"/>
      <c r="PCH38" s="233"/>
      <c r="PCI38" s="234"/>
      <c r="PCJ38" s="42"/>
      <c r="PCK38" s="43"/>
      <c r="PCL38" s="44"/>
      <c r="PCM38" s="41"/>
      <c r="PCN38" s="232"/>
      <c r="PCO38" s="233"/>
      <c r="PCP38" s="234"/>
      <c r="PCQ38" s="42"/>
      <c r="PCR38" s="43"/>
      <c r="PCS38" s="44"/>
      <c r="PCT38" s="41"/>
      <c r="PCU38" s="232"/>
      <c r="PCV38" s="233"/>
      <c r="PCW38" s="234"/>
      <c r="PCX38" s="42"/>
      <c r="PCY38" s="43"/>
      <c r="PCZ38" s="44"/>
      <c r="PDA38" s="41"/>
      <c r="PDB38" s="232"/>
      <c r="PDC38" s="233"/>
      <c r="PDD38" s="234"/>
      <c r="PDE38" s="42"/>
      <c r="PDF38" s="43"/>
      <c r="PDG38" s="44"/>
      <c r="PDH38" s="41"/>
      <c r="PDI38" s="232"/>
      <c r="PDJ38" s="233"/>
      <c r="PDK38" s="234"/>
      <c r="PDL38" s="42"/>
      <c r="PDM38" s="43"/>
      <c r="PDN38" s="44"/>
      <c r="PDO38" s="41"/>
      <c r="PDP38" s="232"/>
      <c r="PDQ38" s="233"/>
      <c r="PDR38" s="234"/>
      <c r="PDS38" s="42"/>
      <c r="PDT38" s="43"/>
      <c r="PDU38" s="44"/>
      <c r="PDV38" s="41"/>
      <c r="PDW38" s="232"/>
      <c r="PDX38" s="233"/>
      <c r="PDY38" s="234"/>
      <c r="PDZ38" s="42"/>
      <c r="PEA38" s="43"/>
      <c r="PEB38" s="44"/>
      <c r="PEC38" s="41"/>
      <c r="PED38" s="232"/>
      <c r="PEE38" s="233"/>
      <c r="PEF38" s="234"/>
      <c r="PEG38" s="42"/>
      <c r="PEH38" s="43"/>
      <c r="PEI38" s="44"/>
      <c r="PEJ38" s="41"/>
      <c r="PEK38" s="232"/>
      <c r="PEL38" s="233"/>
      <c r="PEM38" s="234"/>
      <c r="PEN38" s="42"/>
      <c r="PEO38" s="43"/>
      <c r="PEP38" s="44"/>
      <c r="PEQ38" s="41"/>
      <c r="PER38" s="232"/>
      <c r="PES38" s="233"/>
      <c r="PET38" s="234"/>
      <c r="PEU38" s="42"/>
      <c r="PEV38" s="43"/>
      <c r="PEW38" s="44"/>
      <c r="PEX38" s="41"/>
      <c r="PEY38" s="232"/>
      <c r="PEZ38" s="233"/>
      <c r="PFA38" s="234"/>
      <c r="PFB38" s="42"/>
      <c r="PFC38" s="43"/>
      <c r="PFD38" s="44"/>
      <c r="PFE38" s="41"/>
      <c r="PFF38" s="232"/>
      <c r="PFG38" s="233"/>
      <c r="PFH38" s="234"/>
      <c r="PFI38" s="42"/>
      <c r="PFJ38" s="43"/>
      <c r="PFK38" s="44"/>
      <c r="PFL38" s="41"/>
      <c r="PFM38" s="232"/>
      <c r="PFN38" s="233"/>
      <c r="PFO38" s="234"/>
      <c r="PFP38" s="42"/>
      <c r="PFQ38" s="43"/>
      <c r="PFR38" s="44"/>
      <c r="PFS38" s="41"/>
      <c r="PFT38" s="232"/>
      <c r="PFU38" s="233"/>
      <c r="PFV38" s="234"/>
      <c r="PFW38" s="42"/>
      <c r="PFX38" s="43"/>
      <c r="PFY38" s="44"/>
      <c r="PFZ38" s="41"/>
      <c r="PGA38" s="232"/>
      <c r="PGB38" s="233"/>
      <c r="PGC38" s="234"/>
      <c r="PGD38" s="42"/>
      <c r="PGE38" s="43"/>
      <c r="PGF38" s="44"/>
      <c r="PGG38" s="41"/>
      <c r="PGH38" s="232"/>
      <c r="PGI38" s="233"/>
      <c r="PGJ38" s="234"/>
      <c r="PGK38" s="42"/>
      <c r="PGL38" s="43"/>
      <c r="PGM38" s="44"/>
      <c r="PGN38" s="41"/>
      <c r="PGO38" s="232"/>
      <c r="PGP38" s="233"/>
      <c r="PGQ38" s="234"/>
      <c r="PGR38" s="42"/>
      <c r="PGS38" s="43"/>
      <c r="PGT38" s="44"/>
      <c r="PGU38" s="41"/>
      <c r="PGV38" s="232"/>
      <c r="PGW38" s="233"/>
      <c r="PGX38" s="234"/>
      <c r="PGY38" s="42"/>
      <c r="PGZ38" s="43"/>
      <c r="PHA38" s="44"/>
      <c r="PHB38" s="41"/>
      <c r="PHC38" s="232"/>
      <c r="PHD38" s="233"/>
      <c r="PHE38" s="234"/>
      <c r="PHF38" s="42"/>
      <c r="PHG38" s="43"/>
      <c r="PHH38" s="44"/>
      <c r="PHI38" s="41"/>
      <c r="PHJ38" s="232"/>
      <c r="PHK38" s="233"/>
      <c r="PHL38" s="234"/>
      <c r="PHM38" s="42"/>
      <c r="PHN38" s="43"/>
      <c r="PHO38" s="44"/>
      <c r="PHP38" s="41"/>
      <c r="PHQ38" s="232"/>
      <c r="PHR38" s="233"/>
      <c r="PHS38" s="234"/>
      <c r="PHT38" s="42"/>
      <c r="PHU38" s="43"/>
      <c r="PHV38" s="44"/>
      <c r="PHW38" s="41"/>
      <c r="PHX38" s="232"/>
      <c r="PHY38" s="233"/>
      <c r="PHZ38" s="234"/>
      <c r="PIA38" s="42"/>
      <c r="PIB38" s="43"/>
      <c r="PIC38" s="44"/>
      <c r="PID38" s="41"/>
      <c r="PIE38" s="232"/>
      <c r="PIF38" s="233"/>
      <c r="PIG38" s="234"/>
      <c r="PIH38" s="42"/>
      <c r="PII38" s="43"/>
      <c r="PIJ38" s="44"/>
      <c r="PIK38" s="41"/>
      <c r="PIL38" s="232"/>
      <c r="PIM38" s="233"/>
      <c r="PIN38" s="234"/>
      <c r="PIO38" s="42"/>
      <c r="PIP38" s="43"/>
      <c r="PIQ38" s="44"/>
      <c r="PIR38" s="41"/>
      <c r="PIS38" s="232"/>
      <c r="PIT38" s="233"/>
      <c r="PIU38" s="234"/>
      <c r="PIV38" s="42"/>
      <c r="PIW38" s="43"/>
      <c r="PIX38" s="44"/>
      <c r="PIY38" s="41"/>
      <c r="PIZ38" s="232"/>
      <c r="PJA38" s="233"/>
      <c r="PJB38" s="234"/>
      <c r="PJC38" s="42"/>
      <c r="PJD38" s="43"/>
      <c r="PJE38" s="44"/>
      <c r="PJF38" s="41"/>
      <c r="PJG38" s="232"/>
      <c r="PJH38" s="233"/>
      <c r="PJI38" s="234"/>
      <c r="PJJ38" s="42"/>
      <c r="PJK38" s="43"/>
      <c r="PJL38" s="44"/>
      <c r="PJM38" s="41"/>
      <c r="PJN38" s="232"/>
      <c r="PJO38" s="233"/>
      <c r="PJP38" s="234"/>
      <c r="PJQ38" s="42"/>
      <c r="PJR38" s="43"/>
      <c r="PJS38" s="44"/>
      <c r="PJT38" s="41"/>
      <c r="PJU38" s="232"/>
      <c r="PJV38" s="233"/>
      <c r="PJW38" s="234"/>
      <c r="PJX38" s="42"/>
      <c r="PJY38" s="43"/>
      <c r="PJZ38" s="44"/>
      <c r="PKA38" s="41"/>
      <c r="PKB38" s="232"/>
      <c r="PKC38" s="233"/>
      <c r="PKD38" s="234"/>
      <c r="PKE38" s="42"/>
      <c r="PKF38" s="43"/>
      <c r="PKG38" s="44"/>
      <c r="PKH38" s="41"/>
      <c r="PKI38" s="232"/>
      <c r="PKJ38" s="233"/>
      <c r="PKK38" s="234"/>
      <c r="PKL38" s="42"/>
      <c r="PKM38" s="43"/>
      <c r="PKN38" s="44"/>
      <c r="PKO38" s="41"/>
      <c r="PKP38" s="232"/>
      <c r="PKQ38" s="233"/>
      <c r="PKR38" s="234"/>
      <c r="PKS38" s="42"/>
      <c r="PKT38" s="43"/>
      <c r="PKU38" s="44"/>
      <c r="PKV38" s="41"/>
      <c r="PKW38" s="232"/>
      <c r="PKX38" s="233"/>
      <c r="PKY38" s="234"/>
      <c r="PKZ38" s="42"/>
      <c r="PLA38" s="43"/>
      <c r="PLB38" s="44"/>
      <c r="PLC38" s="41"/>
      <c r="PLD38" s="232"/>
      <c r="PLE38" s="233"/>
      <c r="PLF38" s="234"/>
      <c r="PLG38" s="42"/>
      <c r="PLH38" s="43"/>
      <c r="PLI38" s="44"/>
      <c r="PLJ38" s="41"/>
      <c r="PLK38" s="232"/>
      <c r="PLL38" s="233"/>
      <c r="PLM38" s="234"/>
      <c r="PLN38" s="42"/>
      <c r="PLO38" s="43"/>
      <c r="PLP38" s="44"/>
      <c r="PLQ38" s="41"/>
      <c r="PLR38" s="232"/>
      <c r="PLS38" s="233"/>
      <c r="PLT38" s="234"/>
      <c r="PLU38" s="42"/>
      <c r="PLV38" s="43"/>
      <c r="PLW38" s="44"/>
      <c r="PLX38" s="41"/>
      <c r="PLY38" s="232"/>
      <c r="PLZ38" s="233"/>
      <c r="PMA38" s="234"/>
      <c r="PMB38" s="42"/>
      <c r="PMC38" s="43"/>
      <c r="PMD38" s="44"/>
      <c r="PME38" s="41"/>
      <c r="PMF38" s="232"/>
      <c r="PMG38" s="233"/>
      <c r="PMH38" s="234"/>
      <c r="PMI38" s="42"/>
      <c r="PMJ38" s="43"/>
      <c r="PMK38" s="44"/>
      <c r="PML38" s="41"/>
      <c r="PMM38" s="232"/>
      <c r="PMN38" s="233"/>
      <c r="PMO38" s="234"/>
      <c r="PMP38" s="42"/>
      <c r="PMQ38" s="43"/>
      <c r="PMR38" s="44"/>
      <c r="PMS38" s="41"/>
      <c r="PMT38" s="232"/>
      <c r="PMU38" s="233"/>
      <c r="PMV38" s="234"/>
      <c r="PMW38" s="42"/>
      <c r="PMX38" s="43"/>
      <c r="PMY38" s="44"/>
      <c r="PMZ38" s="41"/>
      <c r="PNA38" s="232"/>
      <c r="PNB38" s="233"/>
      <c r="PNC38" s="234"/>
      <c r="PND38" s="42"/>
      <c r="PNE38" s="43"/>
      <c r="PNF38" s="44"/>
      <c r="PNG38" s="41"/>
      <c r="PNH38" s="232"/>
      <c r="PNI38" s="233"/>
      <c r="PNJ38" s="234"/>
      <c r="PNK38" s="42"/>
      <c r="PNL38" s="43"/>
      <c r="PNM38" s="44"/>
      <c r="PNN38" s="41"/>
      <c r="PNO38" s="232"/>
      <c r="PNP38" s="233"/>
      <c r="PNQ38" s="234"/>
      <c r="PNR38" s="42"/>
      <c r="PNS38" s="43"/>
      <c r="PNT38" s="44"/>
      <c r="PNU38" s="41"/>
      <c r="PNV38" s="232"/>
      <c r="PNW38" s="233"/>
      <c r="PNX38" s="234"/>
      <c r="PNY38" s="42"/>
      <c r="PNZ38" s="43"/>
      <c r="POA38" s="44"/>
      <c r="POB38" s="41"/>
      <c r="POC38" s="232"/>
      <c r="POD38" s="233"/>
      <c r="POE38" s="234"/>
      <c r="POF38" s="42"/>
      <c r="POG38" s="43"/>
      <c r="POH38" s="44"/>
      <c r="POI38" s="41"/>
      <c r="POJ38" s="232"/>
      <c r="POK38" s="233"/>
      <c r="POL38" s="234"/>
      <c r="POM38" s="42"/>
      <c r="PON38" s="43"/>
      <c r="POO38" s="44"/>
      <c r="POP38" s="41"/>
      <c r="POQ38" s="232"/>
      <c r="POR38" s="233"/>
      <c r="POS38" s="234"/>
      <c r="POT38" s="42"/>
      <c r="POU38" s="43"/>
      <c r="POV38" s="44"/>
      <c r="POW38" s="41"/>
      <c r="POX38" s="232"/>
      <c r="POY38" s="233"/>
      <c r="POZ38" s="234"/>
      <c r="PPA38" s="42"/>
      <c r="PPB38" s="43"/>
      <c r="PPC38" s="44"/>
      <c r="PPD38" s="41"/>
      <c r="PPE38" s="232"/>
      <c r="PPF38" s="233"/>
      <c r="PPG38" s="234"/>
      <c r="PPH38" s="42"/>
      <c r="PPI38" s="43"/>
      <c r="PPJ38" s="44"/>
      <c r="PPK38" s="41"/>
      <c r="PPL38" s="232"/>
      <c r="PPM38" s="233"/>
      <c r="PPN38" s="234"/>
      <c r="PPO38" s="42"/>
      <c r="PPP38" s="43"/>
      <c r="PPQ38" s="44"/>
      <c r="PPR38" s="41"/>
      <c r="PPS38" s="232"/>
      <c r="PPT38" s="233"/>
      <c r="PPU38" s="234"/>
      <c r="PPV38" s="42"/>
      <c r="PPW38" s="43"/>
      <c r="PPX38" s="44"/>
      <c r="PPY38" s="41"/>
      <c r="PPZ38" s="232"/>
      <c r="PQA38" s="233"/>
      <c r="PQB38" s="234"/>
      <c r="PQC38" s="42"/>
      <c r="PQD38" s="43"/>
      <c r="PQE38" s="44"/>
      <c r="PQF38" s="41"/>
      <c r="PQG38" s="232"/>
      <c r="PQH38" s="233"/>
      <c r="PQI38" s="234"/>
      <c r="PQJ38" s="42"/>
      <c r="PQK38" s="43"/>
      <c r="PQL38" s="44"/>
      <c r="PQM38" s="41"/>
      <c r="PQN38" s="232"/>
      <c r="PQO38" s="233"/>
      <c r="PQP38" s="234"/>
      <c r="PQQ38" s="42"/>
      <c r="PQR38" s="43"/>
      <c r="PQS38" s="44"/>
      <c r="PQT38" s="41"/>
      <c r="PQU38" s="232"/>
      <c r="PQV38" s="233"/>
      <c r="PQW38" s="234"/>
      <c r="PQX38" s="42"/>
      <c r="PQY38" s="43"/>
      <c r="PQZ38" s="44"/>
      <c r="PRA38" s="41"/>
      <c r="PRB38" s="232"/>
      <c r="PRC38" s="233"/>
      <c r="PRD38" s="234"/>
      <c r="PRE38" s="42"/>
      <c r="PRF38" s="43"/>
      <c r="PRG38" s="44"/>
      <c r="PRH38" s="41"/>
      <c r="PRI38" s="232"/>
      <c r="PRJ38" s="233"/>
      <c r="PRK38" s="234"/>
      <c r="PRL38" s="42"/>
      <c r="PRM38" s="43"/>
      <c r="PRN38" s="44"/>
      <c r="PRO38" s="41"/>
      <c r="PRP38" s="232"/>
      <c r="PRQ38" s="233"/>
      <c r="PRR38" s="234"/>
      <c r="PRS38" s="42"/>
      <c r="PRT38" s="43"/>
      <c r="PRU38" s="44"/>
      <c r="PRV38" s="41"/>
      <c r="PRW38" s="232"/>
      <c r="PRX38" s="233"/>
      <c r="PRY38" s="234"/>
      <c r="PRZ38" s="42"/>
      <c r="PSA38" s="43"/>
      <c r="PSB38" s="44"/>
      <c r="PSC38" s="41"/>
      <c r="PSD38" s="232"/>
      <c r="PSE38" s="233"/>
      <c r="PSF38" s="234"/>
      <c r="PSG38" s="42"/>
      <c r="PSH38" s="43"/>
      <c r="PSI38" s="44"/>
      <c r="PSJ38" s="41"/>
      <c r="PSK38" s="232"/>
      <c r="PSL38" s="233"/>
      <c r="PSM38" s="234"/>
      <c r="PSN38" s="42"/>
      <c r="PSO38" s="43"/>
      <c r="PSP38" s="44"/>
      <c r="PSQ38" s="41"/>
      <c r="PSR38" s="232"/>
      <c r="PSS38" s="233"/>
      <c r="PST38" s="234"/>
      <c r="PSU38" s="42"/>
      <c r="PSV38" s="43"/>
      <c r="PSW38" s="44"/>
      <c r="PSX38" s="41"/>
      <c r="PSY38" s="232"/>
      <c r="PSZ38" s="233"/>
      <c r="PTA38" s="234"/>
      <c r="PTB38" s="42"/>
      <c r="PTC38" s="43"/>
      <c r="PTD38" s="44"/>
      <c r="PTE38" s="41"/>
      <c r="PTF38" s="232"/>
      <c r="PTG38" s="233"/>
      <c r="PTH38" s="234"/>
      <c r="PTI38" s="42"/>
      <c r="PTJ38" s="43"/>
      <c r="PTK38" s="44"/>
      <c r="PTL38" s="41"/>
      <c r="PTM38" s="232"/>
      <c r="PTN38" s="233"/>
      <c r="PTO38" s="234"/>
      <c r="PTP38" s="42"/>
      <c r="PTQ38" s="43"/>
      <c r="PTR38" s="44"/>
      <c r="PTS38" s="41"/>
      <c r="PTT38" s="232"/>
      <c r="PTU38" s="233"/>
      <c r="PTV38" s="234"/>
      <c r="PTW38" s="42"/>
      <c r="PTX38" s="43"/>
      <c r="PTY38" s="44"/>
      <c r="PTZ38" s="41"/>
      <c r="PUA38" s="232"/>
      <c r="PUB38" s="233"/>
      <c r="PUC38" s="234"/>
      <c r="PUD38" s="42"/>
      <c r="PUE38" s="43"/>
      <c r="PUF38" s="44"/>
      <c r="PUG38" s="41"/>
      <c r="PUH38" s="232"/>
      <c r="PUI38" s="233"/>
      <c r="PUJ38" s="234"/>
      <c r="PUK38" s="42"/>
      <c r="PUL38" s="43"/>
      <c r="PUM38" s="44"/>
      <c r="PUN38" s="41"/>
      <c r="PUO38" s="232"/>
      <c r="PUP38" s="233"/>
      <c r="PUQ38" s="234"/>
      <c r="PUR38" s="42"/>
      <c r="PUS38" s="43"/>
      <c r="PUT38" s="44"/>
      <c r="PUU38" s="41"/>
      <c r="PUV38" s="232"/>
      <c r="PUW38" s="233"/>
      <c r="PUX38" s="234"/>
      <c r="PUY38" s="42"/>
      <c r="PUZ38" s="43"/>
      <c r="PVA38" s="44"/>
      <c r="PVB38" s="41"/>
      <c r="PVC38" s="232"/>
      <c r="PVD38" s="233"/>
      <c r="PVE38" s="234"/>
      <c r="PVF38" s="42"/>
      <c r="PVG38" s="43"/>
      <c r="PVH38" s="44"/>
      <c r="PVI38" s="41"/>
      <c r="PVJ38" s="232"/>
      <c r="PVK38" s="233"/>
      <c r="PVL38" s="234"/>
      <c r="PVM38" s="42"/>
      <c r="PVN38" s="43"/>
      <c r="PVO38" s="44"/>
      <c r="PVP38" s="41"/>
      <c r="PVQ38" s="232"/>
      <c r="PVR38" s="233"/>
      <c r="PVS38" s="234"/>
      <c r="PVT38" s="42"/>
      <c r="PVU38" s="43"/>
      <c r="PVV38" s="44"/>
      <c r="PVW38" s="41"/>
      <c r="PVX38" s="232"/>
      <c r="PVY38" s="233"/>
      <c r="PVZ38" s="234"/>
      <c r="PWA38" s="42"/>
      <c r="PWB38" s="43"/>
      <c r="PWC38" s="44"/>
      <c r="PWD38" s="41"/>
      <c r="PWE38" s="232"/>
      <c r="PWF38" s="233"/>
      <c r="PWG38" s="234"/>
      <c r="PWH38" s="42"/>
      <c r="PWI38" s="43"/>
      <c r="PWJ38" s="44"/>
      <c r="PWK38" s="41"/>
      <c r="PWL38" s="232"/>
      <c r="PWM38" s="233"/>
      <c r="PWN38" s="234"/>
      <c r="PWO38" s="42"/>
      <c r="PWP38" s="43"/>
      <c r="PWQ38" s="44"/>
      <c r="PWR38" s="41"/>
      <c r="PWS38" s="232"/>
      <c r="PWT38" s="233"/>
      <c r="PWU38" s="234"/>
      <c r="PWV38" s="42"/>
      <c r="PWW38" s="43"/>
      <c r="PWX38" s="44"/>
      <c r="PWY38" s="41"/>
      <c r="PWZ38" s="232"/>
      <c r="PXA38" s="233"/>
      <c r="PXB38" s="234"/>
      <c r="PXC38" s="42"/>
      <c r="PXD38" s="43"/>
      <c r="PXE38" s="44"/>
      <c r="PXF38" s="41"/>
      <c r="PXG38" s="232"/>
      <c r="PXH38" s="233"/>
      <c r="PXI38" s="234"/>
      <c r="PXJ38" s="42"/>
      <c r="PXK38" s="43"/>
      <c r="PXL38" s="44"/>
      <c r="PXM38" s="41"/>
      <c r="PXN38" s="232"/>
      <c r="PXO38" s="233"/>
      <c r="PXP38" s="234"/>
      <c r="PXQ38" s="42"/>
      <c r="PXR38" s="43"/>
      <c r="PXS38" s="44"/>
      <c r="PXT38" s="41"/>
      <c r="PXU38" s="232"/>
      <c r="PXV38" s="233"/>
      <c r="PXW38" s="234"/>
      <c r="PXX38" s="42"/>
      <c r="PXY38" s="43"/>
      <c r="PXZ38" s="44"/>
      <c r="PYA38" s="41"/>
      <c r="PYB38" s="232"/>
      <c r="PYC38" s="233"/>
      <c r="PYD38" s="234"/>
      <c r="PYE38" s="42"/>
      <c r="PYF38" s="43"/>
      <c r="PYG38" s="44"/>
      <c r="PYH38" s="41"/>
      <c r="PYI38" s="232"/>
      <c r="PYJ38" s="233"/>
      <c r="PYK38" s="234"/>
      <c r="PYL38" s="42"/>
      <c r="PYM38" s="43"/>
      <c r="PYN38" s="44"/>
      <c r="PYO38" s="41"/>
      <c r="PYP38" s="232"/>
      <c r="PYQ38" s="233"/>
      <c r="PYR38" s="234"/>
      <c r="PYS38" s="42"/>
      <c r="PYT38" s="43"/>
      <c r="PYU38" s="44"/>
      <c r="PYV38" s="41"/>
      <c r="PYW38" s="232"/>
      <c r="PYX38" s="233"/>
      <c r="PYY38" s="234"/>
      <c r="PYZ38" s="42"/>
      <c r="PZA38" s="43"/>
      <c r="PZB38" s="44"/>
      <c r="PZC38" s="41"/>
      <c r="PZD38" s="232"/>
      <c r="PZE38" s="233"/>
      <c r="PZF38" s="234"/>
      <c r="PZG38" s="42"/>
      <c r="PZH38" s="43"/>
      <c r="PZI38" s="44"/>
      <c r="PZJ38" s="41"/>
      <c r="PZK38" s="232"/>
      <c r="PZL38" s="233"/>
      <c r="PZM38" s="234"/>
      <c r="PZN38" s="42"/>
      <c r="PZO38" s="43"/>
      <c r="PZP38" s="44"/>
      <c r="PZQ38" s="41"/>
      <c r="PZR38" s="232"/>
      <c r="PZS38" s="233"/>
      <c r="PZT38" s="234"/>
      <c r="PZU38" s="42"/>
      <c r="PZV38" s="43"/>
      <c r="PZW38" s="44"/>
      <c r="PZX38" s="41"/>
      <c r="PZY38" s="232"/>
      <c r="PZZ38" s="233"/>
      <c r="QAA38" s="234"/>
      <c r="QAB38" s="42"/>
      <c r="QAC38" s="43"/>
      <c r="QAD38" s="44"/>
      <c r="QAE38" s="41"/>
      <c r="QAF38" s="232"/>
      <c r="QAG38" s="233"/>
      <c r="QAH38" s="234"/>
      <c r="QAI38" s="42"/>
      <c r="QAJ38" s="43"/>
      <c r="QAK38" s="44"/>
      <c r="QAL38" s="41"/>
      <c r="QAM38" s="232"/>
      <c r="QAN38" s="233"/>
      <c r="QAO38" s="234"/>
      <c r="QAP38" s="42"/>
      <c r="QAQ38" s="43"/>
      <c r="QAR38" s="44"/>
      <c r="QAS38" s="41"/>
      <c r="QAT38" s="232"/>
      <c r="QAU38" s="233"/>
      <c r="QAV38" s="234"/>
      <c r="QAW38" s="42"/>
      <c r="QAX38" s="43"/>
      <c r="QAY38" s="44"/>
      <c r="QAZ38" s="41"/>
      <c r="QBA38" s="232"/>
      <c r="QBB38" s="233"/>
      <c r="QBC38" s="234"/>
      <c r="QBD38" s="42"/>
      <c r="QBE38" s="43"/>
      <c r="QBF38" s="44"/>
      <c r="QBG38" s="41"/>
      <c r="QBH38" s="232"/>
      <c r="QBI38" s="233"/>
      <c r="QBJ38" s="234"/>
      <c r="QBK38" s="42"/>
      <c r="QBL38" s="43"/>
      <c r="QBM38" s="44"/>
      <c r="QBN38" s="41"/>
      <c r="QBO38" s="232"/>
      <c r="QBP38" s="233"/>
      <c r="QBQ38" s="234"/>
      <c r="QBR38" s="42"/>
      <c r="QBS38" s="43"/>
      <c r="QBT38" s="44"/>
      <c r="QBU38" s="41"/>
      <c r="QBV38" s="232"/>
      <c r="QBW38" s="233"/>
      <c r="QBX38" s="234"/>
      <c r="QBY38" s="42"/>
      <c r="QBZ38" s="43"/>
      <c r="QCA38" s="44"/>
      <c r="QCB38" s="41"/>
      <c r="QCC38" s="232"/>
      <c r="QCD38" s="233"/>
      <c r="QCE38" s="234"/>
      <c r="QCF38" s="42"/>
      <c r="QCG38" s="43"/>
      <c r="QCH38" s="44"/>
      <c r="QCI38" s="41"/>
      <c r="QCJ38" s="232"/>
      <c r="QCK38" s="233"/>
      <c r="QCL38" s="234"/>
      <c r="QCM38" s="42"/>
      <c r="QCN38" s="43"/>
      <c r="QCO38" s="44"/>
      <c r="QCP38" s="41"/>
      <c r="QCQ38" s="232"/>
      <c r="QCR38" s="233"/>
      <c r="QCS38" s="234"/>
      <c r="QCT38" s="42"/>
      <c r="QCU38" s="43"/>
      <c r="QCV38" s="44"/>
      <c r="QCW38" s="41"/>
      <c r="QCX38" s="232"/>
      <c r="QCY38" s="233"/>
      <c r="QCZ38" s="234"/>
      <c r="QDA38" s="42"/>
      <c r="QDB38" s="43"/>
      <c r="QDC38" s="44"/>
      <c r="QDD38" s="41"/>
      <c r="QDE38" s="232"/>
      <c r="QDF38" s="233"/>
      <c r="QDG38" s="234"/>
      <c r="QDH38" s="42"/>
      <c r="QDI38" s="43"/>
      <c r="QDJ38" s="44"/>
      <c r="QDK38" s="41"/>
      <c r="QDL38" s="232"/>
      <c r="QDM38" s="233"/>
      <c r="QDN38" s="234"/>
      <c r="QDO38" s="42"/>
      <c r="QDP38" s="43"/>
      <c r="QDQ38" s="44"/>
      <c r="QDR38" s="41"/>
      <c r="QDS38" s="232"/>
      <c r="QDT38" s="233"/>
      <c r="QDU38" s="234"/>
      <c r="QDV38" s="42"/>
      <c r="QDW38" s="43"/>
      <c r="QDX38" s="44"/>
      <c r="QDY38" s="41"/>
      <c r="QDZ38" s="232"/>
      <c r="QEA38" s="233"/>
      <c r="QEB38" s="234"/>
      <c r="QEC38" s="42"/>
      <c r="QED38" s="43"/>
      <c r="QEE38" s="44"/>
      <c r="QEF38" s="41"/>
      <c r="QEG38" s="232"/>
      <c r="QEH38" s="233"/>
      <c r="QEI38" s="234"/>
      <c r="QEJ38" s="42"/>
      <c r="QEK38" s="43"/>
      <c r="QEL38" s="44"/>
      <c r="QEM38" s="41"/>
      <c r="QEN38" s="232"/>
      <c r="QEO38" s="233"/>
      <c r="QEP38" s="234"/>
      <c r="QEQ38" s="42"/>
      <c r="QER38" s="43"/>
      <c r="QES38" s="44"/>
      <c r="QET38" s="41"/>
      <c r="QEU38" s="232"/>
      <c r="QEV38" s="233"/>
      <c r="QEW38" s="234"/>
      <c r="QEX38" s="42"/>
      <c r="QEY38" s="43"/>
      <c r="QEZ38" s="44"/>
      <c r="QFA38" s="41"/>
      <c r="QFB38" s="232"/>
      <c r="QFC38" s="233"/>
      <c r="QFD38" s="234"/>
      <c r="QFE38" s="42"/>
      <c r="QFF38" s="43"/>
      <c r="QFG38" s="44"/>
      <c r="QFH38" s="41"/>
      <c r="QFI38" s="232"/>
      <c r="QFJ38" s="233"/>
      <c r="QFK38" s="234"/>
      <c r="QFL38" s="42"/>
      <c r="QFM38" s="43"/>
      <c r="QFN38" s="44"/>
      <c r="QFO38" s="41"/>
      <c r="QFP38" s="232"/>
      <c r="QFQ38" s="233"/>
      <c r="QFR38" s="234"/>
      <c r="QFS38" s="42"/>
      <c r="QFT38" s="43"/>
      <c r="QFU38" s="44"/>
      <c r="QFV38" s="41"/>
      <c r="QFW38" s="232"/>
      <c r="QFX38" s="233"/>
      <c r="QFY38" s="234"/>
      <c r="QFZ38" s="42"/>
      <c r="QGA38" s="43"/>
      <c r="QGB38" s="44"/>
      <c r="QGC38" s="41"/>
      <c r="QGD38" s="232"/>
      <c r="QGE38" s="233"/>
      <c r="QGF38" s="234"/>
      <c r="QGG38" s="42"/>
      <c r="QGH38" s="43"/>
      <c r="QGI38" s="44"/>
      <c r="QGJ38" s="41"/>
      <c r="QGK38" s="232"/>
      <c r="QGL38" s="233"/>
      <c r="QGM38" s="234"/>
      <c r="QGN38" s="42"/>
      <c r="QGO38" s="43"/>
      <c r="QGP38" s="44"/>
      <c r="QGQ38" s="41"/>
      <c r="QGR38" s="232"/>
      <c r="QGS38" s="233"/>
      <c r="QGT38" s="234"/>
      <c r="QGU38" s="42"/>
      <c r="QGV38" s="43"/>
      <c r="QGW38" s="44"/>
      <c r="QGX38" s="41"/>
      <c r="QGY38" s="232"/>
      <c r="QGZ38" s="233"/>
      <c r="QHA38" s="234"/>
      <c r="QHB38" s="42"/>
      <c r="QHC38" s="43"/>
      <c r="QHD38" s="44"/>
      <c r="QHE38" s="41"/>
      <c r="QHF38" s="232"/>
      <c r="QHG38" s="233"/>
      <c r="QHH38" s="234"/>
      <c r="QHI38" s="42"/>
      <c r="QHJ38" s="43"/>
      <c r="QHK38" s="44"/>
      <c r="QHL38" s="41"/>
      <c r="QHM38" s="232"/>
      <c r="QHN38" s="233"/>
      <c r="QHO38" s="234"/>
      <c r="QHP38" s="42"/>
      <c r="QHQ38" s="43"/>
      <c r="QHR38" s="44"/>
      <c r="QHS38" s="41"/>
      <c r="QHT38" s="232"/>
      <c r="QHU38" s="233"/>
      <c r="QHV38" s="234"/>
      <c r="QHW38" s="42"/>
      <c r="QHX38" s="43"/>
      <c r="QHY38" s="44"/>
      <c r="QHZ38" s="41"/>
      <c r="QIA38" s="232"/>
      <c r="QIB38" s="233"/>
      <c r="QIC38" s="234"/>
      <c r="QID38" s="42"/>
      <c r="QIE38" s="43"/>
      <c r="QIF38" s="44"/>
      <c r="QIG38" s="41"/>
      <c r="QIH38" s="232"/>
      <c r="QII38" s="233"/>
      <c r="QIJ38" s="234"/>
      <c r="QIK38" s="42"/>
      <c r="QIL38" s="43"/>
      <c r="QIM38" s="44"/>
      <c r="QIN38" s="41"/>
      <c r="QIO38" s="232"/>
      <c r="QIP38" s="233"/>
      <c r="QIQ38" s="234"/>
      <c r="QIR38" s="42"/>
      <c r="QIS38" s="43"/>
      <c r="QIT38" s="44"/>
      <c r="QIU38" s="41"/>
      <c r="QIV38" s="232"/>
      <c r="QIW38" s="233"/>
      <c r="QIX38" s="234"/>
      <c r="QIY38" s="42"/>
      <c r="QIZ38" s="43"/>
      <c r="QJA38" s="44"/>
      <c r="QJB38" s="41"/>
      <c r="QJC38" s="232"/>
      <c r="QJD38" s="233"/>
      <c r="QJE38" s="234"/>
      <c r="QJF38" s="42"/>
      <c r="QJG38" s="43"/>
      <c r="QJH38" s="44"/>
      <c r="QJI38" s="41"/>
      <c r="QJJ38" s="232"/>
      <c r="QJK38" s="233"/>
      <c r="QJL38" s="234"/>
      <c r="QJM38" s="42"/>
      <c r="QJN38" s="43"/>
      <c r="QJO38" s="44"/>
      <c r="QJP38" s="41"/>
      <c r="QJQ38" s="232"/>
      <c r="QJR38" s="233"/>
      <c r="QJS38" s="234"/>
      <c r="QJT38" s="42"/>
      <c r="QJU38" s="43"/>
      <c r="QJV38" s="44"/>
      <c r="QJW38" s="41"/>
      <c r="QJX38" s="232"/>
      <c r="QJY38" s="233"/>
      <c r="QJZ38" s="234"/>
      <c r="QKA38" s="42"/>
      <c r="QKB38" s="43"/>
      <c r="QKC38" s="44"/>
      <c r="QKD38" s="41"/>
      <c r="QKE38" s="232"/>
      <c r="QKF38" s="233"/>
      <c r="QKG38" s="234"/>
      <c r="QKH38" s="42"/>
      <c r="QKI38" s="43"/>
      <c r="QKJ38" s="44"/>
      <c r="QKK38" s="41"/>
      <c r="QKL38" s="232"/>
      <c r="QKM38" s="233"/>
      <c r="QKN38" s="234"/>
      <c r="QKO38" s="42"/>
      <c r="QKP38" s="43"/>
      <c r="QKQ38" s="44"/>
      <c r="QKR38" s="41"/>
      <c r="QKS38" s="232"/>
      <c r="QKT38" s="233"/>
      <c r="QKU38" s="234"/>
      <c r="QKV38" s="42"/>
      <c r="QKW38" s="43"/>
      <c r="QKX38" s="44"/>
      <c r="QKY38" s="41"/>
      <c r="QKZ38" s="232"/>
      <c r="QLA38" s="233"/>
      <c r="QLB38" s="234"/>
      <c r="QLC38" s="42"/>
      <c r="QLD38" s="43"/>
      <c r="QLE38" s="44"/>
      <c r="QLF38" s="41"/>
      <c r="QLG38" s="232"/>
      <c r="QLH38" s="233"/>
      <c r="QLI38" s="234"/>
      <c r="QLJ38" s="42"/>
      <c r="QLK38" s="43"/>
      <c r="QLL38" s="44"/>
      <c r="QLM38" s="41"/>
      <c r="QLN38" s="232"/>
      <c r="QLO38" s="233"/>
      <c r="QLP38" s="234"/>
      <c r="QLQ38" s="42"/>
      <c r="QLR38" s="43"/>
      <c r="QLS38" s="44"/>
      <c r="QLT38" s="41"/>
      <c r="QLU38" s="232"/>
      <c r="QLV38" s="233"/>
      <c r="QLW38" s="234"/>
      <c r="QLX38" s="42"/>
      <c r="QLY38" s="43"/>
      <c r="QLZ38" s="44"/>
      <c r="QMA38" s="41"/>
      <c r="QMB38" s="232"/>
      <c r="QMC38" s="233"/>
      <c r="QMD38" s="234"/>
      <c r="QME38" s="42"/>
      <c r="QMF38" s="43"/>
      <c r="QMG38" s="44"/>
      <c r="QMH38" s="41"/>
      <c r="QMI38" s="232"/>
      <c r="QMJ38" s="233"/>
      <c r="QMK38" s="234"/>
      <c r="QML38" s="42"/>
      <c r="QMM38" s="43"/>
      <c r="QMN38" s="44"/>
      <c r="QMO38" s="41"/>
      <c r="QMP38" s="232"/>
      <c r="QMQ38" s="233"/>
      <c r="QMR38" s="234"/>
      <c r="QMS38" s="42"/>
      <c r="QMT38" s="43"/>
      <c r="QMU38" s="44"/>
      <c r="QMV38" s="41"/>
      <c r="QMW38" s="232"/>
      <c r="QMX38" s="233"/>
      <c r="QMY38" s="234"/>
      <c r="QMZ38" s="42"/>
      <c r="QNA38" s="43"/>
      <c r="QNB38" s="44"/>
      <c r="QNC38" s="41"/>
      <c r="QND38" s="232"/>
      <c r="QNE38" s="233"/>
      <c r="QNF38" s="234"/>
      <c r="QNG38" s="42"/>
      <c r="QNH38" s="43"/>
      <c r="QNI38" s="44"/>
      <c r="QNJ38" s="41"/>
      <c r="QNK38" s="232"/>
      <c r="QNL38" s="233"/>
      <c r="QNM38" s="234"/>
      <c r="QNN38" s="42"/>
      <c r="QNO38" s="43"/>
      <c r="QNP38" s="44"/>
      <c r="QNQ38" s="41"/>
      <c r="QNR38" s="232"/>
      <c r="QNS38" s="233"/>
      <c r="QNT38" s="234"/>
      <c r="QNU38" s="42"/>
      <c r="QNV38" s="43"/>
      <c r="QNW38" s="44"/>
      <c r="QNX38" s="41"/>
      <c r="QNY38" s="232"/>
      <c r="QNZ38" s="233"/>
      <c r="QOA38" s="234"/>
      <c r="QOB38" s="42"/>
      <c r="QOC38" s="43"/>
      <c r="QOD38" s="44"/>
      <c r="QOE38" s="41"/>
      <c r="QOF38" s="232"/>
      <c r="QOG38" s="233"/>
      <c r="QOH38" s="234"/>
      <c r="QOI38" s="42"/>
      <c r="QOJ38" s="43"/>
      <c r="QOK38" s="44"/>
      <c r="QOL38" s="41"/>
      <c r="QOM38" s="232"/>
      <c r="QON38" s="233"/>
      <c r="QOO38" s="234"/>
      <c r="QOP38" s="42"/>
      <c r="QOQ38" s="43"/>
      <c r="QOR38" s="44"/>
      <c r="QOS38" s="41"/>
      <c r="QOT38" s="232"/>
      <c r="QOU38" s="233"/>
      <c r="QOV38" s="234"/>
      <c r="QOW38" s="42"/>
      <c r="QOX38" s="43"/>
      <c r="QOY38" s="44"/>
      <c r="QOZ38" s="41"/>
      <c r="QPA38" s="232"/>
      <c r="QPB38" s="233"/>
      <c r="QPC38" s="234"/>
      <c r="QPD38" s="42"/>
      <c r="QPE38" s="43"/>
      <c r="QPF38" s="44"/>
      <c r="QPG38" s="41"/>
      <c r="QPH38" s="232"/>
      <c r="QPI38" s="233"/>
      <c r="QPJ38" s="234"/>
      <c r="QPK38" s="42"/>
      <c r="QPL38" s="43"/>
      <c r="QPM38" s="44"/>
      <c r="QPN38" s="41"/>
      <c r="QPO38" s="232"/>
      <c r="QPP38" s="233"/>
      <c r="QPQ38" s="234"/>
      <c r="QPR38" s="42"/>
      <c r="QPS38" s="43"/>
      <c r="QPT38" s="44"/>
      <c r="QPU38" s="41"/>
      <c r="QPV38" s="232"/>
      <c r="QPW38" s="233"/>
      <c r="QPX38" s="234"/>
      <c r="QPY38" s="42"/>
      <c r="QPZ38" s="43"/>
      <c r="QQA38" s="44"/>
      <c r="QQB38" s="41"/>
      <c r="QQC38" s="232"/>
      <c r="QQD38" s="233"/>
      <c r="QQE38" s="234"/>
      <c r="QQF38" s="42"/>
      <c r="QQG38" s="43"/>
      <c r="QQH38" s="44"/>
      <c r="QQI38" s="41"/>
      <c r="QQJ38" s="232"/>
      <c r="QQK38" s="233"/>
      <c r="QQL38" s="234"/>
      <c r="QQM38" s="42"/>
      <c r="QQN38" s="43"/>
      <c r="QQO38" s="44"/>
      <c r="QQP38" s="41"/>
      <c r="QQQ38" s="232"/>
      <c r="QQR38" s="233"/>
      <c r="QQS38" s="234"/>
      <c r="QQT38" s="42"/>
      <c r="QQU38" s="43"/>
      <c r="QQV38" s="44"/>
      <c r="QQW38" s="41"/>
      <c r="QQX38" s="232"/>
      <c r="QQY38" s="233"/>
      <c r="QQZ38" s="234"/>
      <c r="QRA38" s="42"/>
      <c r="QRB38" s="43"/>
      <c r="QRC38" s="44"/>
      <c r="QRD38" s="41"/>
      <c r="QRE38" s="232"/>
      <c r="QRF38" s="233"/>
      <c r="QRG38" s="234"/>
      <c r="QRH38" s="42"/>
      <c r="QRI38" s="43"/>
      <c r="QRJ38" s="44"/>
      <c r="QRK38" s="41"/>
      <c r="QRL38" s="232"/>
      <c r="QRM38" s="233"/>
      <c r="QRN38" s="234"/>
      <c r="QRO38" s="42"/>
      <c r="QRP38" s="43"/>
      <c r="QRQ38" s="44"/>
      <c r="QRR38" s="41"/>
      <c r="QRS38" s="232"/>
      <c r="QRT38" s="233"/>
      <c r="QRU38" s="234"/>
      <c r="QRV38" s="42"/>
      <c r="QRW38" s="43"/>
      <c r="QRX38" s="44"/>
      <c r="QRY38" s="41"/>
      <c r="QRZ38" s="232"/>
      <c r="QSA38" s="233"/>
      <c r="QSB38" s="234"/>
      <c r="QSC38" s="42"/>
      <c r="QSD38" s="43"/>
      <c r="QSE38" s="44"/>
      <c r="QSF38" s="41"/>
      <c r="QSG38" s="232"/>
      <c r="QSH38" s="233"/>
      <c r="QSI38" s="234"/>
      <c r="QSJ38" s="42"/>
      <c r="QSK38" s="43"/>
      <c r="QSL38" s="44"/>
      <c r="QSM38" s="41"/>
      <c r="QSN38" s="232"/>
      <c r="QSO38" s="233"/>
      <c r="QSP38" s="234"/>
      <c r="QSQ38" s="42"/>
      <c r="QSR38" s="43"/>
      <c r="QSS38" s="44"/>
      <c r="QST38" s="41"/>
      <c r="QSU38" s="232"/>
      <c r="QSV38" s="233"/>
      <c r="QSW38" s="234"/>
      <c r="QSX38" s="42"/>
      <c r="QSY38" s="43"/>
      <c r="QSZ38" s="44"/>
      <c r="QTA38" s="41"/>
      <c r="QTB38" s="232"/>
      <c r="QTC38" s="233"/>
      <c r="QTD38" s="234"/>
      <c r="QTE38" s="42"/>
      <c r="QTF38" s="43"/>
      <c r="QTG38" s="44"/>
      <c r="QTH38" s="41"/>
      <c r="QTI38" s="232"/>
      <c r="QTJ38" s="233"/>
      <c r="QTK38" s="234"/>
      <c r="QTL38" s="42"/>
      <c r="QTM38" s="43"/>
      <c r="QTN38" s="44"/>
      <c r="QTO38" s="41"/>
      <c r="QTP38" s="232"/>
      <c r="QTQ38" s="233"/>
      <c r="QTR38" s="234"/>
      <c r="QTS38" s="42"/>
      <c r="QTT38" s="43"/>
      <c r="QTU38" s="44"/>
      <c r="QTV38" s="41"/>
      <c r="QTW38" s="232"/>
      <c r="QTX38" s="233"/>
      <c r="QTY38" s="234"/>
      <c r="QTZ38" s="42"/>
      <c r="QUA38" s="43"/>
      <c r="QUB38" s="44"/>
      <c r="QUC38" s="41"/>
      <c r="QUD38" s="232"/>
      <c r="QUE38" s="233"/>
      <c r="QUF38" s="234"/>
      <c r="QUG38" s="42"/>
      <c r="QUH38" s="43"/>
      <c r="QUI38" s="44"/>
      <c r="QUJ38" s="41"/>
      <c r="QUK38" s="232"/>
      <c r="QUL38" s="233"/>
      <c r="QUM38" s="234"/>
      <c r="QUN38" s="42"/>
      <c r="QUO38" s="43"/>
      <c r="QUP38" s="44"/>
      <c r="QUQ38" s="41"/>
      <c r="QUR38" s="232"/>
      <c r="QUS38" s="233"/>
      <c r="QUT38" s="234"/>
      <c r="QUU38" s="42"/>
      <c r="QUV38" s="43"/>
      <c r="QUW38" s="44"/>
      <c r="QUX38" s="41"/>
      <c r="QUY38" s="232"/>
      <c r="QUZ38" s="233"/>
      <c r="QVA38" s="234"/>
      <c r="QVB38" s="42"/>
      <c r="QVC38" s="43"/>
      <c r="QVD38" s="44"/>
      <c r="QVE38" s="41"/>
      <c r="QVF38" s="232"/>
      <c r="QVG38" s="233"/>
      <c r="QVH38" s="234"/>
      <c r="QVI38" s="42"/>
      <c r="QVJ38" s="43"/>
      <c r="QVK38" s="44"/>
      <c r="QVL38" s="41"/>
      <c r="QVM38" s="232"/>
      <c r="QVN38" s="233"/>
      <c r="QVO38" s="234"/>
      <c r="QVP38" s="42"/>
      <c r="QVQ38" s="43"/>
      <c r="QVR38" s="44"/>
      <c r="QVS38" s="41"/>
      <c r="QVT38" s="232"/>
      <c r="QVU38" s="233"/>
      <c r="QVV38" s="234"/>
      <c r="QVW38" s="42"/>
      <c r="QVX38" s="43"/>
      <c r="QVY38" s="44"/>
      <c r="QVZ38" s="41"/>
      <c r="QWA38" s="232"/>
      <c r="QWB38" s="233"/>
      <c r="QWC38" s="234"/>
      <c r="QWD38" s="42"/>
      <c r="QWE38" s="43"/>
      <c r="QWF38" s="44"/>
      <c r="QWG38" s="41"/>
      <c r="QWH38" s="232"/>
      <c r="QWI38" s="233"/>
      <c r="QWJ38" s="234"/>
      <c r="QWK38" s="42"/>
      <c r="QWL38" s="43"/>
      <c r="QWM38" s="44"/>
      <c r="QWN38" s="41"/>
      <c r="QWO38" s="232"/>
      <c r="QWP38" s="233"/>
      <c r="QWQ38" s="234"/>
      <c r="QWR38" s="42"/>
      <c r="QWS38" s="43"/>
      <c r="QWT38" s="44"/>
      <c r="QWU38" s="41"/>
      <c r="QWV38" s="232"/>
      <c r="QWW38" s="233"/>
      <c r="QWX38" s="234"/>
      <c r="QWY38" s="42"/>
      <c r="QWZ38" s="43"/>
      <c r="QXA38" s="44"/>
      <c r="QXB38" s="41"/>
      <c r="QXC38" s="232"/>
      <c r="QXD38" s="233"/>
      <c r="QXE38" s="234"/>
      <c r="QXF38" s="42"/>
      <c r="QXG38" s="43"/>
      <c r="QXH38" s="44"/>
      <c r="QXI38" s="41"/>
      <c r="QXJ38" s="232"/>
      <c r="QXK38" s="233"/>
      <c r="QXL38" s="234"/>
      <c r="QXM38" s="42"/>
      <c r="QXN38" s="43"/>
      <c r="QXO38" s="44"/>
      <c r="QXP38" s="41"/>
      <c r="QXQ38" s="232"/>
      <c r="QXR38" s="233"/>
      <c r="QXS38" s="234"/>
      <c r="QXT38" s="42"/>
      <c r="QXU38" s="43"/>
      <c r="QXV38" s="44"/>
      <c r="QXW38" s="41"/>
      <c r="QXX38" s="232"/>
      <c r="QXY38" s="233"/>
      <c r="QXZ38" s="234"/>
      <c r="QYA38" s="42"/>
      <c r="QYB38" s="43"/>
      <c r="QYC38" s="44"/>
      <c r="QYD38" s="41"/>
      <c r="QYE38" s="232"/>
      <c r="QYF38" s="233"/>
      <c r="QYG38" s="234"/>
      <c r="QYH38" s="42"/>
      <c r="QYI38" s="43"/>
      <c r="QYJ38" s="44"/>
      <c r="QYK38" s="41"/>
      <c r="QYL38" s="232"/>
      <c r="QYM38" s="233"/>
      <c r="QYN38" s="234"/>
      <c r="QYO38" s="42"/>
      <c r="QYP38" s="43"/>
      <c r="QYQ38" s="44"/>
      <c r="QYR38" s="41"/>
      <c r="QYS38" s="232"/>
      <c r="QYT38" s="233"/>
      <c r="QYU38" s="234"/>
      <c r="QYV38" s="42"/>
      <c r="QYW38" s="43"/>
      <c r="QYX38" s="44"/>
      <c r="QYY38" s="41"/>
      <c r="QYZ38" s="232"/>
      <c r="QZA38" s="233"/>
      <c r="QZB38" s="234"/>
      <c r="QZC38" s="42"/>
      <c r="QZD38" s="43"/>
      <c r="QZE38" s="44"/>
      <c r="QZF38" s="41"/>
      <c r="QZG38" s="232"/>
      <c r="QZH38" s="233"/>
      <c r="QZI38" s="234"/>
      <c r="QZJ38" s="42"/>
      <c r="QZK38" s="43"/>
      <c r="QZL38" s="44"/>
      <c r="QZM38" s="41"/>
      <c r="QZN38" s="232"/>
      <c r="QZO38" s="233"/>
      <c r="QZP38" s="234"/>
      <c r="QZQ38" s="42"/>
      <c r="QZR38" s="43"/>
      <c r="QZS38" s="44"/>
      <c r="QZT38" s="41"/>
      <c r="QZU38" s="232"/>
      <c r="QZV38" s="233"/>
      <c r="QZW38" s="234"/>
      <c r="QZX38" s="42"/>
      <c r="QZY38" s="43"/>
      <c r="QZZ38" s="44"/>
      <c r="RAA38" s="41"/>
      <c r="RAB38" s="232"/>
      <c r="RAC38" s="233"/>
      <c r="RAD38" s="234"/>
      <c r="RAE38" s="42"/>
      <c r="RAF38" s="43"/>
      <c r="RAG38" s="44"/>
      <c r="RAH38" s="41"/>
      <c r="RAI38" s="232"/>
      <c r="RAJ38" s="233"/>
      <c r="RAK38" s="234"/>
      <c r="RAL38" s="42"/>
      <c r="RAM38" s="43"/>
      <c r="RAN38" s="44"/>
      <c r="RAO38" s="41"/>
      <c r="RAP38" s="232"/>
      <c r="RAQ38" s="233"/>
      <c r="RAR38" s="234"/>
      <c r="RAS38" s="42"/>
      <c r="RAT38" s="43"/>
      <c r="RAU38" s="44"/>
      <c r="RAV38" s="41"/>
      <c r="RAW38" s="232"/>
      <c r="RAX38" s="233"/>
      <c r="RAY38" s="234"/>
      <c r="RAZ38" s="42"/>
      <c r="RBA38" s="43"/>
      <c r="RBB38" s="44"/>
      <c r="RBC38" s="41"/>
      <c r="RBD38" s="232"/>
      <c r="RBE38" s="233"/>
      <c r="RBF38" s="234"/>
      <c r="RBG38" s="42"/>
      <c r="RBH38" s="43"/>
      <c r="RBI38" s="44"/>
      <c r="RBJ38" s="41"/>
      <c r="RBK38" s="232"/>
      <c r="RBL38" s="233"/>
      <c r="RBM38" s="234"/>
      <c r="RBN38" s="42"/>
      <c r="RBO38" s="43"/>
      <c r="RBP38" s="44"/>
      <c r="RBQ38" s="41"/>
      <c r="RBR38" s="232"/>
      <c r="RBS38" s="233"/>
      <c r="RBT38" s="234"/>
      <c r="RBU38" s="42"/>
      <c r="RBV38" s="43"/>
      <c r="RBW38" s="44"/>
      <c r="RBX38" s="41"/>
      <c r="RBY38" s="232"/>
      <c r="RBZ38" s="233"/>
      <c r="RCA38" s="234"/>
      <c r="RCB38" s="42"/>
      <c r="RCC38" s="43"/>
      <c r="RCD38" s="44"/>
      <c r="RCE38" s="41"/>
      <c r="RCF38" s="232"/>
      <c r="RCG38" s="233"/>
      <c r="RCH38" s="234"/>
      <c r="RCI38" s="42"/>
      <c r="RCJ38" s="43"/>
      <c r="RCK38" s="44"/>
      <c r="RCL38" s="41"/>
      <c r="RCM38" s="232"/>
      <c r="RCN38" s="233"/>
      <c r="RCO38" s="234"/>
      <c r="RCP38" s="42"/>
      <c r="RCQ38" s="43"/>
      <c r="RCR38" s="44"/>
      <c r="RCS38" s="41"/>
      <c r="RCT38" s="232"/>
      <c r="RCU38" s="233"/>
      <c r="RCV38" s="234"/>
      <c r="RCW38" s="42"/>
      <c r="RCX38" s="43"/>
      <c r="RCY38" s="44"/>
      <c r="RCZ38" s="41"/>
      <c r="RDA38" s="232"/>
      <c r="RDB38" s="233"/>
      <c r="RDC38" s="234"/>
      <c r="RDD38" s="42"/>
      <c r="RDE38" s="43"/>
      <c r="RDF38" s="44"/>
      <c r="RDG38" s="41"/>
      <c r="RDH38" s="232"/>
      <c r="RDI38" s="233"/>
      <c r="RDJ38" s="234"/>
      <c r="RDK38" s="42"/>
      <c r="RDL38" s="43"/>
      <c r="RDM38" s="44"/>
      <c r="RDN38" s="41"/>
      <c r="RDO38" s="232"/>
      <c r="RDP38" s="233"/>
      <c r="RDQ38" s="234"/>
      <c r="RDR38" s="42"/>
      <c r="RDS38" s="43"/>
      <c r="RDT38" s="44"/>
      <c r="RDU38" s="41"/>
      <c r="RDV38" s="232"/>
      <c r="RDW38" s="233"/>
      <c r="RDX38" s="234"/>
      <c r="RDY38" s="42"/>
      <c r="RDZ38" s="43"/>
      <c r="REA38" s="44"/>
      <c r="REB38" s="41"/>
      <c r="REC38" s="232"/>
      <c r="RED38" s="233"/>
      <c r="REE38" s="234"/>
      <c r="REF38" s="42"/>
      <c r="REG38" s="43"/>
      <c r="REH38" s="44"/>
      <c r="REI38" s="41"/>
      <c r="REJ38" s="232"/>
      <c r="REK38" s="233"/>
      <c r="REL38" s="234"/>
      <c r="REM38" s="42"/>
      <c r="REN38" s="43"/>
      <c r="REO38" s="44"/>
      <c r="REP38" s="41"/>
      <c r="REQ38" s="232"/>
      <c r="RER38" s="233"/>
      <c r="RES38" s="234"/>
      <c r="RET38" s="42"/>
      <c r="REU38" s="43"/>
      <c r="REV38" s="44"/>
      <c r="REW38" s="41"/>
      <c r="REX38" s="232"/>
      <c r="REY38" s="233"/>
      <c r="REZ38" s="234"/>
      <c r="RFA38" s="42"/>
      <c r="RFB38" s="43"/>
      <c r="RFC38" s="44"/>
      <c r="RFD38" s="41"/>
      <c r="RFE38" s="232"/>
      <c r="RFF38" s="233"/>
      <c r="RFG38" s="234"/>
      <c r="RFH38" s="42"/>
      <c r="RFI38" s="43"/>
      <c r="RFJ38" s="44"/>
      <c r="RFK38" s="41"/>
      <c r="RFL38" s="232"/>
      <c r="RFM38" s="233"/>
      <c r="RFN38" s="234"/>
      <c r="RFO38" s="42"/>
      <c r="RFP38" s="43"/>
      <c r="RFQ38" s="44"/>
      <c r="RFR38" s="41"/>
      <c r="RFS38" s="232"/>
      <c r="RFT38" s="233"/>
      <c r="RFU38" s="234"/>
      <c r="RFV38" s="42"/>
      <c r="RFW38" s="43"/>
      <c r="RFX38" s="44"/>
      <c r="RFY38" s="41"/>
      <c r="RFZ38" s="232"/>
      <c r="RGA38" s="233"/>
      <c r="RGB38" s="234"/>
      <c r="RGC38" s="42"/>
      <c r="RGD38" s="43"/>
      <c r="RGE38" s="44"/>
      <c r="RGF38" s="41"/>
      <c r="RGG38" s="232"/>
      <c r="RGH38" s="233"/>
      <c r="RGI38" s="234"/>
      <c r="RGJ38" s="42"/>
      <c r="RGK38" s="43"/>
      <c r="RGL38" s="44"/>
      <c r="RGM38" s="41"/>
      <c r="RGN38" s="232"/>
      <c r="RGO38" s="233"/>
      <c r="RGP38" s="234"/>
      <c r="RGQ38" s="42"/>
      <c r="RGR38" s="43"/>
      <c r="RGS38" s="44"/>
      <c r="RGT38" s="41"/>
      <c r="RGU38" s="232"/>
      <c r="RGV38" s="233"/>
      <c r="RGW38" s="234"/>
      <c r="RGX38" s="42"/>
      <c r="RGY38" s="43"/>
      <c r="RGZ38" s="44"/>
      <c r="RHA38" s="41"/>
      <c r="RHB38" s="232"/>
      <c r="RHC38" s="233"/>
      <c r="RHD38" s="234"/>
      <c r="RHE38" s="42"/>
      <c r="RHF38" s="43"/>
      <c r="RHG38" s="44"/>
      <c r="RHH38" s="41"/>
      <c r="RHI38" s="232"/>
      <c r="RHJ38" s="233"/>
      <c r="RHK38" s="234"/>
      <c r="RHL38" s="42"/>
      <c r="RHM38" s="43"/>
      <c r="RHN38" s="44"/>
      <c r="RHO38" s="41"/>
      <c r="RHP38" s="232"/>
      <c r="RHQ38" s="233"/>
      <c r="RHR38" s="234"/>
      <c r="RHS38" s="42"/>
      <c r="RHT38" s="43"/>
      <c r="RHU38" s="44"/>
      <c r="RHV38" s="41"/>
      <c r="RHW38" s="232"/>
      <c r="RHX38" s="233"/>
      <c r="RHY38" s="234"/>
      <c r="RHZ38" s="42"/>
      <c r="RIA38" s="43"/>
      <c r="RIB38" s="44"/>
      <c r="RIC38" s="41"/>
      <c r="RID38" s="232"/>
      <c r="RIE38" s="233"/>
      <c r="RIF38" s="234"/>
      <c r="RIG38" s="42"/>
      <c r="RIH38" s="43"/>
      <c r="RII38" s="44"/>
      <c r="RIJ38" s="41"/>
      <c r="RIK38" s="232"/>
      <c r="RIL38" s="233"/>
      <c r="RIM38" s="234"/>
      <c r="RIN38" s="42"/>
      <c r="RIO38" s="43"/>
      <c r="RIP38" s="44"/>
      <c r="RIQ38" s="41"/>
      <c r="RIR38" s="232"/>
      <c r="RIS38" s="233"/>
      <c r="RIT38" s="234"/>
      <c r="RIU38" s="42"/>
      <c r="RIV38" s="43"/>
      <c r="RIW38" s="44"/>
      <c r="RIX38" s="41"/>
      <c r="RIY38" s="232"/>
      <c r="RIZ38" s="233"/>
      <c r="RJA38" s="234"/>
      <c r="RJB38" s="42"/>
      <c r="RJC38" s="43"/>
      <c r="RJD38" s="44"/>
      <c r="RJE38" s="41"/>
      <c r="RJF38" s="232"/>
      <c r="RJG38" s="233"/>
      <c r="RJH38" s="234"/>
      <c r="RJI38" s="42"/>
      <c r="RJJ38" s="43"/>
      <c r="RJK38" s="44"/>
      <c r="RJL38" s="41"/>
      <c r="RJM38" s="232"/>
      <c r="RJN38" s="233"/>
      <c r="RJO38" s="234"/>
      <c r="RJP38" s="42"/>
      <c r="RJQ38" s="43"/>
      <c r="RJR38" s="44"/>
      <c r="RJS38" s="41"/>
      <c r="RJT38" s="232"/>
      <c r="RJU38" s="233"/>
      <c r="RJV38" s="234"/>
      <c r="RJW38" s="42"/>
      <c r="RJX38" s="43"/>
      <c r="RJY38" s="44"/>
      <c r="RJZ38" s="41"/>
      <c r="RKA38" s="232"/>
      <c r="RKB38" s="233"/>
      <c r="RKC38" s="234"/>
      <c r="RKD38" s="42"/>
      <c r="RKE38" s="43"/>
      <c r="RKF38" s="44"/>
      <c r="RKG38" s="41"/>
      <c r="RKH38" s="232"/>
      <c r="RKI38" s="233"/>
      <c r="RKJ38" s="234"/>
      <c r="RKK38" s="42"/>
      <c r="RKL38" s="43"/>
      <c r="RKM38" s="44"/>
      <c r="RKN38" s="41"/>
      <c r="RKO38" s="232"/>
      <c r="RKP38" s="233"/>
      <c r="RKQ38" s="234"/>
      <c r="RKR38" s="42"/>
      <c r="RKS38" s="43"/>
      <c r="RKT38" s="44"/>
      <c r="RKU38" s="41"/>
      <c r="RKV38" s="232"/>
      <c r="RKW38" s="233"/>
      <c r="RKX38" s="234"/>
      <c r="RKY38" s="42"/>
      <c r="RKZ38" s="43"/>
      <c r="RLA38" s="44"/>
      <c r="RLB38" s="41"/>
      <c r="RLC38" s="232"/>
      <c r="RLD38" s="233"/>
      <c r="RLE38" s="234"/>
      <c r="RLF38" s="42"/>
      <c r="RLG38" s="43"/>
      <c r="RLH38" s="44"/>
      <c r="RLI38" s="41"/>
      <c r="RLJ38" s="232"/>
      <c r="RLK38" s="233"/>
      <c r="RLL38" s="234"/>
      <c r="RLM38" s="42"/>
      <c r="RLN38" s="43"/>
      <c r="RLO38" s="44"/>
      <c r="RLP38" s="41"/>
      <c r="RLQ38" s="232"/>
      <c r="RLR38" s="233"/>
      <c r="RLS38" s="234"/>
      <c r="RLT38" s="42"/>
      <c r="RLU38" s="43"/>
      <c r="RLV38" s="44"/>
      <c r="RLW38" s="41"/>
      <c r="RLX38" s="232"/>
      <c r="RLY38" s="233"/>
      <c r="RLZ38" s="234"/>
      <c r="RMA38" s="42"/>
      <c r="RMB38" s="43"/>
      <c r="RMC38" s="44"/>
      <c r="RMD38" s="41"/>
      <c r="RME38" s="232"/>
      <c r="RMF38" s="233"/>
      <c r="RMG38" s="234"/>
      <c r="RMH38" s="42"/>
      <c r="RMI38" s="43"/>
      <c r="RMJ38" s="44"/>
      <c r="RMK38" s="41"/>
      <c r="RML38" s="232"/>
      <c r="RMM38" s="233"/>
      <c r="RMN38" s="234"/>
      <c r="RMO38" s="42"/>
      <c r="RMP38" s="43"/>
      <c r="RMQ38" s="44"/>
      <c r="RMR38" s="41"/>
      <c r="RMS38" s="232"/>
      <c r="RMT38" s="233"/>
      <c r="RMU38" s="234"/>
      <c r="RMV38" s="42"/>
      <c r="RMW38" s="43"/>
      <c r="RMX38" s="44"/>
      <c r="RMY38" s="41"/>
      <c r="RMZ38" s="232"/>
      <c r="RNA38" s="233"/>
      <c r="RNB38" s="234"/>
      <c r="RNC38" s="42"/>
      <c r="RND38" s="43"/>
      <c r="RNE38" s="44"/>
      <c r="RNF38" s="41"/>
      <c r="RNG38" s="232"/>
      <c r="RNH38" s="233"/>
      <c r="RNI38" s="234"/>
      <c r="RNJ38" s="42"/>
      <c r="RNK38" s="43"/>
      <c r="RNL38" s="44"/>
      <c r="RNM38" s="41"/>
      <c r="RNN38" s="232"/>
      <c r="RNO38" s="233"/>
      <c r="RNP38" s="234"/>
      <c r="RNQ38" s="42"/>
      <c r="RNR38" s="43"/>
      <c r="RNS38" s="44"/>
      <c r="RNT38" s="41"/>
      <c r="RNU38" s="232"/>
      <c r="RNV38" s="233"/>
      <c r="RNW38" s="234"/>
      <c r="RNX38" s="42"/>
      <c r="RNY38" s="43"/>
      <c r="RNZ38" s="44"/>
      <c r="ROA38" s="41"/>
      <c r="ROB38" s="232"/>
      <c r="ROC38" s="233"/>
      <c r="ROD38" s="234"/>
      <c r="ROE38" s="42"/>
      <c r="ROF38" s="43"/>
      <c r="ROG38" s="44"/>
      <c r="ROH38" s="41"/>
      <c r="ROI38" s="232"/>
      <c r="ROJ38" s="233"/>
      <c r="ROK38" s="234"/>
      <c r="ROL38" s="42"/>
      <c r="ROM38" s="43"/>
      <c r="RON38" s="44"/>
      <c r="ROO38" s="41"/>
      <c r="ROP38" s="232"/>
      <c r="ROQ38" s="233"/>
      <c r="ROR38" s="234"/>
      <c r="ROS38" s="42"/>
      <c r="ROT38" s="43"/>
      <c r="ROU38" s="44"/>
      <c r="ROV38" s="41"/>
      <c r="ROW38" s="232"/>
      <c r="ROX38" s="233"/>
      <c r="ROY38" s="234"/>
      <c r="ROZ38" s="42"/>
      <c r="RPA38" s="43"/>
      <c r="RPB38" s="44"/>
      <c r="RPC38" s="41"/>
      <c r="RPD38" s="232"/>
      <c r="RPE38" s="233"/>
      <c r="RPF38" s="234"/>
      <c r="RPG38" s="42"/>
      <c r="RPH38" s="43"/>
      <c r="RPI38" s="44"/>
      <c r="RPJ38" s="41"/>
      <c r="RPK38" s="232"/>
      <c r="RPL38" s="233"/>
      <c r="RPM38" s="234"/>
      <c r="RPN38" s="42"/>
      <c r="RPO38" s="43"/>
      <c r="RPP38" s="44"/>
      <c r="RPQ38" s="41"/>
      <c r="RPR38" s="232"/>
      <c r="RPS38" s="233"/>
      <c r="RPT38" s="234"/>
      <c r="RPU38" s="42"/>
      <c r="RPV38" s="43"/>
      <c r="RPW38" s="44"/>
      <c r="RPX38" s="41"/>
      <c r="RPY38" s="232"/>
      <c r="RPZ38" s="233"/>
      <c r="RQA38" s="234"/>
      <c r="RQB38" s="42"/>
      <c r="RQC38" s="43"/>
      <c r="RQD38" s="44"/>
      <c r="RQE38" s="41"/>
      <c r="RQF38" s="232"/>
      <c r="RQG38" s="233"/>
      <c r="RQH38" s="234"/>
      <c r="RQI38" s="42"/>
      <c r="RQJ38" s="43"/>
      <c r="RQK38" s="44"/>
      <c r="RQL38" s="41"/>
      <c r="RQM38" s="232"/>
      <c r="RQN38" s="233"/>
      <c r="RQO38" s="234"/>
      <c r="RQP38" s="42"/>
      <c r="RQQ38" s="43"/>
      <c r="RQR38" s="44"/>
      <c r="RQS38" s="41"/>
      <c r="RQT38" s="232"/>
      <c r="RQU38" s="233"/>
      <c r="RQV38" s="234"/>
      <c r="RQW38" s="42"/>
      <c r="RQX38" s="43"/>
      <c r="RQY38" s="44"/>
      <c r="RQZ38" s="41"/>
      <c r="RRA38" s="232"/>
      <c r="RRB38" s="233"/>
      <c r="RRC38" s="234"/>
      <c r="RRD38" s="42"/>
      <c r="RRE38" s="43"/>
      <c r="RRF38" s="44"/>
      <c r="RRG38" s="41"/>
      <c r="RRH38" s="232"/>
      <c r="RRI38" s="233"/>
      <c r="RRJ38" s="234"/>
      <c r="RRK38" s="42"/>
      <c r="RRL38" s="43"/>
      <c r="RRM38" s="44"/>
      <c r="RRN38" s="41"/>
      <c r="RRO38" s="232"/>
      <c r="RRP38" s="233"/>
      <c r="RRQ38" s="234"/>
      <c r="RRR38" s="42"/>
      <c r="RRS38" s="43"/>
      <c r="RRT38" s="44"/>
      <c r="RRU38" s="41"/>
      <c r="RRV38" s="232"/>
      <c r="RRW38" s="233"/>
      <c r="RRX38" s="234"/>
      <c r="RRY38" s="42"/>
      <c r="RRZ38" s="43"/>
      <c r="RSA38" s="44"/>
      <c r="RSB38" s="41"/>
      <c r="RSC38" s="232"/>
      <c r="RSD38" s="233"/>
      <c r="RSE38" s="234"/>
      <c r="RSF38" s="42"/>
      <c r="RSG38" s="43"/>
      <c r="RSH38" s="44"/>
      <c r="RSI38" s="41"/>
      <c r="RSJ38" s="232"/>
      <c r="RSK38" s="233"/>
      <c r="RSL38" s="234"/>
      <c r="RSM38" s="42"/>
      <c r="RSN38" s="43"/>
      <c r="RSO38" s="44"/>
      <c r="RSP38" s="41"/>
      <c r="RSQ38" s="232"/>
      <c r="RSR38" s="233"/>
      <c r="RSS38" s="234"/>
      <c r="RST38" s="42"/>
      <c r="RSU38" s="43"/>
      <c r="RSV38" s="44"/>
      <c r="RSW38" s="41"/>
      <c r="RSX38" s="232"/>
      <c r="RSY38" s="233"/>
      <c r="RSZ38" s="234"/>
      <c r="RTA38" s="42"/>
      <c r="RTB38" s="43"/>
      <c r="RTC38" s="44"/>
      <c r="RTD38" s="41"/>
      <c r="RTE38" s="232"/>
      <c r="RTF38" s="233"/>
      <c r="RTG38" s="234"/>
      <c r="RTH38" s="42"/>
      <c r="RTI38" s="43"/>
      <c r="RTJ38" s="44"/>
      <c r="RTK38" s="41"/>
      <c r="RTL38" s="232"/>
      <c r="RTM38" s="233"/>
      <c r="RTN38" s="234"/>
      <c r="RTO38" s="42"/>
      <c r="RTP38" s="43"/>
      <c r="RTQ38" s="44"/>
      <c r="RTR38" s="41"/>
      <c r="RTS38" s="232"/>
      <c r="RTT38" s="233"/>
      <c r="RTU38" s="234"/>
      <c r="RTV38" s="42"/>
      <c r="RTW38" s="43"/>
      <c r="RTX38" s="44"/>
      <c r="RTY38" s="41"/>
      <c r="RTZ38" s="232"/>
      <c r="RUA38" s="233"/>
      <c r="RUB38" s="234"/>
      <c r="RUC38" s="42"/>
      <c r="RUD38" s="43"/>
      <c r="RUE38" s="44"/>
      <c r="RUF38" s="41"/>
      <c r="RUG38" s="232"/>
      <c r="RUH38" s="233"/>
      <c r="RUI38" s="234"/>
      <c r="RUJ38" s="42"/>
      <c r="RUK38" s="43"/>
      <c r="RUL38" s="44"/>
      <c r="RUM38" s="41"/>
      <c r="RUN38" s="232"/>
      <c r="RUO38" s="233"/>
      <c r="RUP38" s="234"/>
      <c r="RUQ38" s="42"/>
      <c r="RUR38" s="43"/>
      <c r="RUS38" s="44"/>
      <c r="RUT38" s="41"/>
      <c r="RUU38" s="232"/>
      <c r="RUV38" s="233"/>
      <c r="RUW38" s="234"/>
      <c r="RUX38" s="42"/>
      <c r="RUY38" s="43"/>
      <c r="RUZ38" s="44"/>
      <c r="RVA38" s="41"/>
      <c r="RVB38" s="232"/>
      <c r="RVC38" s="233"/>
      <c r="RVD38" s="234"/>
      <c r="RVE38" s="42"/>
      <c r="RVF38" s="43"/>
      <c r="RVG38" s="44"/>
      <c r="RVH38" s="41"/>
      <c r="RVI38" s="232"/>
      <c r="RVJ38" s="233"/>
      <c r="RVK38" s="234"/>
      <c r="RVL38" s="42"/>
      <c r="RVM38" s="43"/>
      <c r="RVN38" s="44"/>
      <c r="RVO38" s="41"/>
      <c r="RVP38" s="232"/>
      <c r="RVQ38" s="233"/>
      <c r="RVR38" s="234"/>
      <c r="RVS38" s="42"/>
      <c r="RVT38" s="43"/>
      <c r="RVU38" s="44"/>
      <c r="RVV38" s="41"/>
      <c r="RVW38" s="232"/>
      <c r="RVX38" s="233"/>
      <c r="RVY38" s="234"/>
      <c r="RVZ38" s="42"/>
      <c r="RWA38" s="43"/>
      <c r="RWB38" s="44"/>
      <c r="RWC38" s="41"/>
      <c r="RWD38" s="232"/>
      <c r="RWE38" s="233"/>
      <c r="RWF38" s="234"/>
      <c r="RWG38" s="42"/>
      <c r="RWH38" s="43"/>
      <c r="RWI38" s="44"/>
      <c r="RWJ38" s="41"/>
      <c r="RWK38" s="232"/>
      <c r="RWL38" s="233"/>
      <c r="RWM38" s="234"/>
      <c r="RWN38" s="42"/>
      <c r="RWO38" s="43"/>
      <c r="RWP38" s="44"/>
      <c r="RWQ38" s="41"/>
      <c r="RWR38" s="232"/>
      <c r="RWS38" s="233"/>
      <c r="RWT38" s="234"/>
      <c r="RWU38" s="42"/>
      <c r="RWV38" s="43"/>
      <c r="RWW38" s="44"/>
      <c r="RWX38" s="41"/>
      <c r="RWY38" s="232"/>
      <c r="RWZ38" s="233"/>
      <c r="RXA38" s="234"/>
      <c r="RXB38" s="42"/>
      <c r="RXC38" s="43"/>
      <c r="RXD38" s="44"/>
      <c r="RXE38" s="41"/>
      <c r="RXF38" s="232"/>
      <c r="RXG38" s="233"/>
      <c r="RXH38" s="234"/>
      <c r="RXI38" s="42"/>
      <c r="RXJ38" s="43"/>
      <c r="RXK38" s="44"/>
      <c r="RXL38" s="41"/>
      <c r="RXM38" s="232"/>
      <c r="RXN38" s="233"/>
      <c r="RXO38" s="234"/>
      <c r="RXP38" s="42"/>
      <c r="RXQ38" s="43"/>
      <c r="RXR38" s="44"/>
      <c r="RXS38" s="41"/>
      <c r="RXT38" s="232"/>
      <c r="RXU38" s="233"/>
      <c r="RXV38" s="234"/>
      <c r="RXW38" s="42"/>
      <c r="RXX38" s="43"/>
      <c r="RXY38" s="44"/>
      <c r="RXZ38" s="41"/>
      <c r="RYA38" s="232"/>
      <c r="RYB38" s="233"/>
      <c r="RYC38" s="234"/>
      <c r="RYD38" s="42"/>
      <c r="RYE38" s="43"/>
      <c r="RYF38" s="44"/>
      <c r="RYG38" s="41"/>
      <c r="RYH38" s="232"/>
      <c r="RYI38" s="233"/>
      <c r="RYJ38" s="234"/>
      <c r="RYK38" s="42"/>
      <c r="RYL38" s="43"/>
      <c r="RYM38" s="44"/>
      <c r="RYN38" s="41"/>
      <c r="RYO38" s="232"/>
      <c r="RYP38" s="233"/>
      <c r="RYQ38" s="234"/>
      <c r="RYR38" s="42"/>
      <c r="RYS38" s="43"/>
      <c r="RYT38" s="44"/>
      <c r="RYU38" s="41"/>
      <c r="RYV38" s="232"/>
      <c r="RYW38" s="233"/>
      <c r="RYX38" s="234"/>
      <c r="RYY38" s="42"/>
      <c r="RYZ38" s="43"/>
      <c r="RZA38" s="44"/>
      <c r="RZB38" s="41"/>
      <c r="RZC38" s="232"/>
      <c r="RZD38" s="233"/>
      <c r="RZE38" s="234"/>
      <c r="RZF38" s="42"/>
      <c r="RZG38" s="43"/>
      <c r="RZH38" s="44"/>
      <c r="RZI38" s="41"/>
      <c r="RZJ38" s="232"/>
      <c r="RZK38" s="233"/>
      <c r="RZL38" s="234"/>
      <c r="RZM38" s="42"/>
      <c r="RZN38" s="43"/>
      <c r="RZO38" s="44"/>
      <c r="RZP38" s="41"/>
      <c r="RZQ38" s="232"/>
      <c r="RZR38" s="233"/>
      <c r="RZS38" s="234"/>
      <c r="RZT38" s="42"/>
      <c r="RZU38" s="43"/>
      <c r="RZV38" s="44"/>
      <c r="RZW38" s="41"/>
      <c r="RZX38" s="232"/>
      <c r="RZY38" s="233"/>
      <c r="RZZ38" s="234"/>
      <c r="SAA38" s="42"/>
      <c r="SAB38" s="43"/>
      <c r="SAC38" s="44"/>
      <c r="SAD38" s="41"/>
      <c r="SAE38" s="232"/>
      <c r="SAF38" s="233"/>
      <c r="SAG38" s="234"/>
      <c r="SAH38" s="42"/>
      <c r="SAI38" s="43"/>
      <c r="SAJ38" s="44"/>
      <c r="SAK38" s="41"/>
      <c r="SAL38" s="232"/>
      <c r="SAM38" s="233"/>
      <c r="SAN38" s="234"/>
      <c r="SAO38" s="42"/>
      <c r="SAP38" s="43"/>
      <c r="SAQ38" s="44"/>
      <c r="SAR38" s="41"/>
      <c r="SAS38" s="232"/>
      <c r="SAT38" s="233"/>
      <c r="SAU38" s="234"/>
      <c r="SAV38" s="42"/>
      <c r="SAW38" s="43"/>
      <c r="SAX38" s="44"/>
      <c r="SAY38" s="41"/>
      <c r="SAZ38" s="232"/>
      <c r="SBA38" s="233"/>
      <c r="SBB38" s="234"/>
      <c r="SBC38" s="42"/>
      <c r="SBD38" s="43"/>
      <c r="SBE38" s="44"/>
      <c r="SBF38" s="41"/>
      <c r="SBG38" s="232"/>
      <c r="SBH38" s="233"/>
      <c r="SBI38" s="234"/>
      <c r="SBJ38" s="42"/>
      <c r="SBK38" s="43"/>
      <c r="SBL38" s="44"/>
      <c r="SBM38" s="41"/>
      <c r="SBN38" s="232"/>
      <c r="SBO38" s="233"/>
      <c r="SBP38" s="234"/>
      <c r="SBQ38" s="42"/>
      <c r="SBR38" s="43"/>
      <c r="SBS38" s="44"/>
      <c r="SBT38" s="41"/>
      <c r="SBU38" s="232"/>
      <c r="SBV38" s="233"/>
      <c r="SBW38" s="234"/>
      <c r="SBX38" s="42"/>
      <c r="SBY38" s="43"/>
      <c r="SBZ38" s="44"/>
      <c r="SCA38" s="41"/>
      <c r="SCB38" s="232"/>
      <c r="SCC38" s="233"/>
      <c r="SCD38" s="234"/>
      <c r="SCE38" s="42"/>
      <c r="SCF38" s="43"/>
      <c r="SCG38" s="44"/>
      <c r="SCH38" s="41"/>
      <c r="SCI38" s="232"/>
      <c r="SCJ38" s="233"/>
      <c r="SCK38" s="234"/>
      <c r="SCL38" s="42"/>
      <c r="SCM38" s="43"/>
      <c r="SCN38" s="44"/>
      <c r="SCO38" s="41"/>
      <c r="SCP38" s="232"/>
      <c r="SCQ38" s="233"/>
      <c r="SCR38" s="234"/>
      <c r="SCS38" s="42"/>
      <c r="SCT38" s="43"/>
      <c r="SCU38" s="44"/>
      <c r="SCV38" s="41"/>
      <c r="SCW38" s="232"/>
      <c r="SCX38" s="233"/>
      <c r="SCY38" s="234"/>
      <c r="SCZ38" s="42"/>
      <c r="SDA38" s="43"/>
      <c r="SDB38" s="44"/>
      <c r="SDC38" s="41"/>
      <c r="SDD38" s="232"/>
      <c r="SDE38" s="233"/>
      <c r="SDF38" s="234"/>
      <c r="SDG38" s="42"/>
      <c r="SDH38" s="43"/>
      <c r="SDI38" s="44"/>
      <c r="SDJ38" s="41"/>
      <c r="SDK38" s="232"/>
      <c r="SDL38" s="233"/>
      <c r="SDM38" s="234"/>
      <c r="SDN38" s="42"/>
      <c r="SDO38" s="43"/>
      <c r="SDP38" s="44"/>
      <c r="SDQ38" s="41"/>
      <c r="SDR38" s="232"/>
      <c r="SDS38" s="233"/>
      <c r="SDT38" s="234"/>
      <c r="SDU38" s="42"/>
      <c r="SDV38" s="43"/>
      <c r="SDW38" s="44"/>
      <c r="SDX38" s="41"/>
      <c r="SDY38" s="232"/>
      <c r="SDZ38" s="233"/>
      <c r="SEA38" s="234"/>
      <c r="SEB38" s="42"/>
      <c r="SEC38" s="43"/>
      <c r="SED38" s="44"/>
      <c r="SEE38" s="41"/>
      <c r="SEF38" s="232"/>
      <c r="SEG38" s="233"/>
      <c r="SEH38" s="234"/>
      <c r="SEI38" s="42"/>
      <c r="SEJ38" s="43"/>
      <c r="SEK38" s="44"/>
      <c r="SEL38" s="41"/>
      <c r="SEM38" s="232"/>
      <c r="SEN38" s="233"/>
      <c r="SEO38" s="234"/>
      <c r="SEP38" s="42"/>
      <c r="SEQ38" s="43"/>
      <c r="SER38" s="44"/>
      <c r="SES38" s="41"/>
      <c r="SET38" s="232"/>
      <c r="SEU38" s="233"/>
      <c r="SEV38" s="234"/>
      <c r="SEW38" s="42"/>
      <c r="SEX38" s="43"/>
      <c r="SEY38" s="44"/>
      <c r="SEZ38" s="41"/>
      <c r="SFA38" s="232"/>
      <c r="SFB38" s="233"/>
      <c r="SFC38" s="234"/>
      <c r="SFD38" s="42"/>
      <c r="SFE38" s="43"/>
      <c r="SFF38" s="44"/>
      <c r="SFG38" s="41"/>
      <c r="SFH38" s="232"/>
      <c r="SFI38" s="233"/>
      <c r="SFJ38" s="234"/>
      <c r="SFK38" s="42"/>
      <c r="SFL38" s="43"/>
      <c r="SFM38" s="44"/>
      <c r="SFN38" s="41"/>
      <c r="SFO38" s="232"/>
      <c r="SFP38" s="233"/>
      <c r="SFQ38" s="234"/>
      <c r="SFR38" s="42"/>
      <c r="SFS38" s="43"/>
      <c r="SFT38" s="44"/>
      <c r="SFU38" s="41"/>
      <c r="SFV38" s="232"/>
      <c r="SFW38" s="233"/>
      <c r="SFX38" s="234"/>
      <c r="SFY38" s="42"/>
      <c r="SFZ38" s="43"/>
      <c r="SGA38" s="44"/>
      <c r="SGB38" s="41"/>
      <c r="SGC38" s="232"/>
      <c r="SGD38" s="233"/>
      <c r="SGE38" s="234"/>
      <c r="SGF38" s="42"/>
      <c r="SGG38" s="43"/>
      <c r="SGH38" s="44"/>
      <c r="SGI38" s="41"/>
      <c r="SGJ38" s="232"/>
      <c r="SGK38" s="233"/>
      <c r="SGL38" s="234"/>
      <c r="SGM38" s="42"/>
      <c r="SGN38" s="43"/>
      <c r="SGO38" s="44"/>
      <c r="SGP38" s="41"/>
      <c r="SGQ38" s="232"/>
      <c r="SGR38" s="233"/>
      <c r="SGS38" s="234"/>
      <c r="SGT38" s="42"/>
      <c r="SGU38" s="43"/>
      <c r="SGV38" s="44"/>
      <c r="SGW38" s="41"/>
      <c r="SGX38" s="232"/>
      <c r="SGY38" s="233"/>
      <c r="SGZ38" s="234"/>
      <c r="SHA38" s="42"/>
      <c r="SHB38" s="43"/>
      <c r="SHC38" s="44"/>
      <c r="SHD38" s="41"/>
      <c r="SHE38" s="232"/>
      <c r="SHF38" s="233"/>
      <c r="SHG38" s="234"/>
      <c r="SHH38" s="42"/>
      <c r="SHI38" s="43"/>
      <c r="SHJ38" s="44"/>
      <c r="SHK38" s="41"/>
      <c r="SHL38" s="232"/>
      <c r="SHM38" s="233"/>
      <c r="SHN38" s="234"/>
      <c r="SHO38" s="42"/>
      <c r="SHP38" s="43"/>
      <c r="SHQ38" s="44"/>
      <c r="SHR38" s="41"/>
      <c r="SHS38" s="232"/>
      <c r="SHT38" s="233"/>
      <c r="SHU38" s="234"/>
      <c r="SHV38" s="42"/>
      <c r="SHW38" s="43"/>
      <c r="SHX38" s="44"/>
      <c r="SHY38" s="41"/>
      <c r="SHZ38" s="232"/>
      <c r="SIA38" s="233"/>
      <c r="SIB38" s="234"/>
      <c r="SIC38" s="42"/>
      <c r="SID38" s="43"/>
      <c r="SIE38" s="44"/>
      <c r="SIF38" s="41"/>
      <c r="SIG38" s="232"/>
      <c r="SIH38" s="233"/>
      <c r="SII38" s="234"/>
      <c r="SIJ38" s="42"/>
      <c r="SIK38" s="43"/>
      <c r="SIL38" s="44"/>
      <c r="SIM38" s="41"/>
      <c r="SIN38" s="232"/>
      <c r="SIO38" s="233"/>
      <c r="SIP38" s="234"/>
      <c r="SIQ38" s="42"/>
      <c r="SIR38" s="43"/>
      <c r="SIS38" s="44"/>
      <c r="SIT38" s="41"/>
      <c r="SIU38" s="232"/>
      <c r="SIV38" s="233"/>
      <c r="SIW38" s="234"/>
      <c r="SIX38" s="42"/>
      <c r="SIY38" s="43"/>
      <c r="SIZ38" s="44"/>
      <c r="SJA38" s="41"/>
      <c r="SJB38" s="232"/>
      <c r="SJC38" s="233"/>
      <c r="SJD38" s="234"/>
      <c r="SJE38" s="42"/>
      <c r="SJF38" s="43"/>
      <c r="SJG38" s="44"/>
      <c r="SJH38" s="41"/>
      <c r="SJI38" s="232"/>
      <c r="SJJ38" s="233"/>
      <c r="SJK38" s="234"/>
      <c r="SJL38" s="42"/>
      <c r="SJM38" s="43"/>
      <c r="SJN38" s="44"/>
      <c r="SJO38" s="41"/>
      <c r="SJP38" s="232"/>
      <c r="SJQ38" s="233"/>
      <c r="SJR38" s="234"/>
      <c r="SJS38" s="42"/>
      <c r="SJT38" s="43"/>
      <c r="SJU38" s="44"/>
      <c r="SJV38" s="41"/>
      <c r="SJW38" s="232"/>
      <c r="SJX38" s="233"/>
      <c r="SJY38" s="234"/>
      <c r="SJZ38" s="42"/>
      <c r="SKA38" s="43"/>
      <c r="SKB38" s="44"/>
      <c r="SKC38" s="41"/>
      <c r="SKD38" s="232"/>
      <c r="SKE38" s="233"/>
      <c r="SKF38" s="234"/>
      <c r="SKG38" s="42"/>
      <c r="SKH38" s="43"/>
      <c r="SKI38" s="44"/>
      <c r="SKJ38" s="41"/>
      <c r="SKK38" s="232"/>
      <c r="SKL38" s="233"/>
      <c r="SKM38" s="234"/>
      <c r="SKN38" s="42"/>
      <c r="SKO38" s="43"/>
      <c r="SKP38" s="44"/>
      <c r="SKQ38" s="41"/>
      <c r="SKR38" s="232"/>
      <c r="SKS38" s="233"/>
      <c r="SKT38" s="234"/>
      <c r="SKU38" s="42"/>
      <c r="SKV38" s="43"/>
      <c r="SKW38" s="44"/>
      <c r="SKX38" s="41"/>
      <c r="SKY38" s="232"/>
      <c r="SKZ38" s="233"/>
      <c r="SLA38" s="234"/>
      <c r="SLB38" s="42"/>
      <c r="SLC38" s="43"/>
      <c r="SLD38" s="44"/>
      <c r="SLE38" s="41"/>
      <c r="SLF38" s="232"/>
      <c r="SLG38" s="233"/>
      <c r="SLH38" s="234"/>
      <c r="SLI38" s="42"/>
      <c r="SLJ38" s="43"/>
      <c r="SLK38" s="44"/>
      <c r="SLL38" s="41"/>
      <c r="SLM38" s="232"/>
      <c r="SLN38" s="233"/>
      <c r="SLO38" s="234"/>
      <c r="SLP38" s="42"/>
      <c r="SLQ38" s="43"/>
      <c r="SLR38" s="44"/>
      <c r="SLS38" s="41"/>
      <c r="SLT38" s="232"/>
      <c r="SLU38" s="233"/>
      <c r="SLV38" s="234"/>
      <c r="SLW38" s="42"/>
      <c r="SLX38" s="43"/>
      <c r="SLY38" s="44"/>
      <c r="SLZ38" s="41"/>
      <c r="SMA38" s="232"/>
      <c r="SMB38" s="233"/>
      <c r="SMC38" s="234"/>
      <c r="SMD38" s="42"/>
      <c r="SME38" s="43"/>
      <c r="SMF38" s="44"/>
      <c r="SMG38" s="41"/>
      <c r="SMH38" s="232"/>
      <c r="SMI38" s="233"/>
      <c r="SMJ38" s="234"/>
      <c r="SMK38" s="42"/>
      <c r="SML38" s="43"/>
      <c r="SMM38" s="44"/>
      <c r="SMN38" s="41"/>
      <c r="SMO38" s="232"/>
      <c r="SMP38" s="233"/>
      <c r="SMQ38" s="234"/>
      <c r="SMR38" s="42"/>
      <c r="SMS38" s="43"/>
      <c r="SMT38" s="44"/>
      <c r="SMU38" s="41"/>
      <c r="SMV38" s="232"/>
      <c r="SMW38" s="233"/>
      <c r="SMX38" s="234"/>
      <c r="SMY38" s="42"/>
      <c r="SMZ38" s="43"/>
      <c r="SNA38" s="44"/>
      <c r="SNB38" s="41"/>
      <c r="SNC38" s="232"/>
      <c r="SND38" s="233"/>
      <c r="SNE38" s="234"/>
      <c r="SNF38" s="42"/>
      <c r="SNG38" s="43"/>
      <c r="SNH38" s="44"/>
      <c r="SNI38" s="41"/>
      <c r="SNJ38" s="232"/>
      <c r="SNK38" s="233"/>
      <c r="SNL38" s="234"/>
      <c r="SNM38" s="42"/>
      <c r="SNN38" s="43"/>
      <c r="SNO38" s="44"/>
      <c r="SNP38" s="41"/>
      <c r="SNQ38" s="232"/>
      <c r="SNR38" s="233"/>
      <c r="SNS38" s="234"/>
      <c r="SNT38" s="42"/>
      <c r="SNU38" s="43"/>
      <c r="SNV38" s="44"/>
      <c r="SNW38" s="41"/>
      <c r="SNX38" s="232"/>
      <c r="SNY38" s="233"/>
      <c r="SNZ38" s="234"/>
      <c r="SOA38" s="42"/>
      <c r="SOB38" s="43"/>
      <c r="SOC38" s="44"/>
      <c r="SOD38" s="41"/>
      <c r="SOE38" s="232"/>
      <c r="SOF38" s="233"/>
      <c r="SOG38" s="234"/>
      <c r="SOH38" s="42"/>
      <c r="SOI38" s="43"/>
      <c r="SOJ38" s="44"/>
      <c r="SOK38" s="41"/>
      <c r="SOL38" s="232"/>
      <c r="SOM38" s="233"/>
      <c r="SON38" s="234"/>
      <c r="SOO38" s="42"/>
      <c r="SOP38" s="43"/>
      <c r="SOQ38" s="44"/>
      <c r="SOR38" s="41"/>
      <c r="SOS38" s="232"/>
      <c r="SOT38" s="233"/>
      <c r="SOU38" s="234"/>
      <c r="SOV38" s="42"/>
      <c r="SOW38" s="43"/>
      <c r="SOX38" s="44"/>
      <c r="SOY38" s="41"/>
      <c r="SOZ38" s="232"/>
      <c r="SPA38" s="233"/>
      <c r="SPB38" s="234"/>
      <c r="SPC38" s="42"/>
      <c r="SPD38" s="43"/>
      <c r="SPE38" s="44"/>
      <c r="SPF38" s="41"/>
      <c r="SPG38" s="232"/>
      <c r="SPH38" s="233"/>
      <c r="SPI38" s="234"/>
      <c r="SPJ38" s="42"/>
      <c r="SPK38" s="43"/>
      <c r="SPL38" s="44"/>
      <c r="SPM38" s="41"/>
      <c r="SPN38" s="232"/>
      <c r="SPO38" s="233"/>
      <c r="SPP38" s="234"/>
      <c r="SPQ38" s="42"/>
      <c r="SPR38" s="43"/>
      <c r="SPS38" s="44"/>
      <c r="SPT38" s="41"/>
      <c r="SPU38" s="232"/>
      <c r="SPV38" s="233"/>
      <c r="SPW38" s="234"/>
      <c r="SPX38" s="42"/>
      <c r="SPY38" s="43"/>
      <c r="SPZ38" s="44"/>
      <c r="SQA38" s="41"/>
      <c r="SQB38" s="232"/>
      <c r="SQC38" s="233"/>
      <c r="SQD38" s="234"/>
      <c r="SQE38" s="42"/>
      <c r="SQF38" s="43"/>
      <c r="SQG38" s="44"/>
      <c r="SQH38" s="41"/>
      <c r="SQI38" s="232"/>
      <c r="SQJ38" s="233"/>
      <c r="SQK38" s="234"/>
      <c r="SQL38" s="42"/>
      <c r="SQM38" s="43"/>
      <c r="SQN38" s="44"/>
      <c r="SQO38" s="41"/>
      <c r="SQP38" s="232"/>
      <c r="SQQ38" s="233"/>
      <c r="SQR38" s="234"/>
      <c r="SQS38" s="42"/>
      <c r="SQT38" s="43"/>
      <c r="SQU38" s="44"/>
      <c r="SQV38" s="41"/>
      <c r="SQW38" s="232"/>
      <c r="SQX38" s="233"/>
      <c r="SQY38" s="234"/>
      <c r="SQZ38" s="42"/>
      <c r="SRA38" s="43"/>
      <c r="SRB38" s="44"/>
      <c r="SRC38" s="41"/>
      <c r="SRD38" s="232"/>
      <c r="SRE38" s="233"/>
      <c r="SRF38" s="234"/>
      <c r="SRG38" s="42"/>
      <c r="SRH38" s="43"/>
      <c r="SRI38" s="44"/>
      <c r="SRJ38" s="41"/>
      <c r="SRK38" s="232"/>
      <c r="SRL38" s="233"/>
      <c r="SRM38" s="234"/>
      <c r="SRN38" s="42"/>
      <c r="SRO38" s="43"/>
      <c r="SRP38" s="44"/>
      <c r="SRQ38" s="41"/>
      <c r="SRR38" s="232"/>
      <c r="SRS38" s="233"/>
      <c r="SRT38" s="234"/>
      <c r="SRU38" s="42"/>
      <c r="SRV38" s="43"/>
      <c r="SRW38" s="44"/>
      <c r="SRX38" s="41"/>
      <c r="SRY38" s="232"/>
      <c r="SRZ38" s="233"/>
      <c r="SSA38" s="234"/>
      <c r="SSB38" s="42"/>
      <c r="SSC38" s="43"/>
      <c r="SSD38" s="44"/>
      <c r="SSE38" s="41"/>
      <c r="SSF38" s="232"/>
      <c r="SSG38" s="233"/>
      <c r="SSH38" s="234"/>
      <c r="SSI38" s="42"/>
      <c r="SSJ38" s="43"/>
      <c r="SSK38" s="44"/>
      <c r="SSL38" s="41"/>
      <c r="SSM38" s="232"/>
      <c r="SSN38" s="233"/>
      <c r="SSO38" s="234"/>
      <c r="SSP38" s="42"/>
      <c r="SSQ38" s="43"/>
      <c r="SSR38" s="44"/>
      <c r="SSS38" s="41"/>
      <c r="SST38" s="232"/>
      <c r="SSU38" s="233"/>
      <c r="SSV38" s="234"/>
      <c r="SSW38" s="42"/>
      <c r="SSX38" s="43"/>
      <c r="SSY38" s="44"/>
      <c r="SSZ38" s="41"/>
      <c r="STA38" s="232"/>
      <c r="STB38" s="233"/>
      <c r="STC38" s="234"/>
      <c r="STD38" s="42"/>
      <c r="STE38" s="43"/>
      <c r="STF38" s="44"/>
      <c r="STG38" s="41"/>
      <c r="STH38" s="232"/>
      <c r="STI38" s="233"/>
      <c r="STJ38" s="234"/>
      <c r="STK38" s="42"/>
      <c r="STL38" s="43"/>
      <c r="STM38" s="44"/>
      <c r="STN38" s="41"/>
      <c r="STO38" s="232"/>
      <c r="STP38" s="233"/>
      <c r="STQ38" s="234"/>
      <c r="STR38" s="42"/>
      <c r="STS38" s="43"/>
      <c r="STT38" s="44"/>
      <c r="STU38" s="41"/>
      <c r="STV38" s="232"/>
      <c r="STW38" s="233"/>
      <c r="STX38" s="234"/>
      <c r="STY38" s="42"/>
      <c r="STZ38" s="43"/>
      <c r="SUA38" s="44"/>
      <c r="SUB38" s="41"/>
      <c r="SUC38" s="232"/>
      <c r="SUD38" s="233"/>
      <c r="SUE38" s="234"/>
      <c r="SUF38" s="42"/>
      <c r="SUG38" s="43"/>
      <c r="SUH38" s="44"/>
      <c r="SUI38" s="41"/>
      <c r="SUJ38" s="232"/>
      <c r="SUK38" s="233"/>
      <c r="SUL38" s="234"/>
      <c r="SUM38" s="42"/>
      <c r="SUN38" s="43"/>
      <c r="SUO38" s="44"/>
      <c r="SUP38" s="41"/>
      <c r="SUQ38" s="232"/>
      <c r="SUR38" s="233"/>
      <c r="SUS38" s="234"/>
      <c r="SUT38" s="42"/>
      <c r="SUU38" s="43"/>
      <c r="SUV38" s="44"/>
      <c r="SUW38" s="41"/>
      <c r="SUX38" s="232"/>
      <c r="SUY38" s="233"/>
      <c r="SUZ38" s="234"/>
      <c r="SVA38" s="42"/>
      <c r="SVB38" s="43"/>
      <c r="SVC38" s="44"/>
      <c r="SVD38" s="41"/>
      <c r="SVE38" s="232"/>
      <c r="SVF38" s="233"/>
      <c r="SVG38" s="234"/>
      <c r="SVH38" s="42"/>
      <c r="SVI38" s="43"/>
      <c r="SVJ38" s="44"/>
      <c r="SVK38" s="41"/>
      <c r="SVL38" s="232"/>
      <c r="SVM38" s="233"/>
      <c r="SVN38" s="234"/>
      <c r="SVO38" s="42"/>
      <c r="SVP38" s="43"/>
      <c r="SVQ38" s="44"/>
      <c r="SVR38" s="41"/>
      <c r="SVS38" s="232"/>
      <c r="SVT38" s="233"/>
      <c r="SVU38" s="234"/>
      <c r="SVV38" s="42"/>
      <c r="SVW38" s="43"/>
      <c r="SVX38" s="44"/>
      <c r="SVY38" s="41"/>
      <c r="SVZ38" s="232"/>
      <c r="SWA38" s="233"/>
      <c r="SWB38" s="234"/>
      <c r="SWC38" s="42"/>
      <c r="SWD38" s="43"/>
      <c r="SWE38" s="44"/>
      <c r="SWF38" s="41"/>
      <c r="SWG38" s="232"/>
      <c r="SWH38" s="233"/>
      <c r="SWI38" s="234"/>
      <c r="SWJ38" s="42"/>
      <c r="SWK38" s="43"/>
      <c r="SWL38" s="44"/>
      <c r="SWM38" s="41"/>
      <c r="SWN38" s="232"/>
      <c r="SWO38" s="233"/>
      <c r="SWP38" s="234"/>
      <c r="SWQ38" s="42"/>
      <c r="SWR38" s="43"/>
      <c r="SWS38" s="44"/>
      <c r="SWT38" s="41"/>
      <c r="SWU38" s="232"/>
      <c r="SWV38" s="233"/>
      <c r="SWW38" s="234"/>
      <c r="SWX38" s="42"/>
      <c r="SWY38" s="43"/>
      <c r="SWZ38" s="44"/>
      <c r="SXA38" s="41"/>
      <c r="SXB38" s="232"/>
      <c r="SXC38" s="233"/>
      <c r="SXD38" s="234"/>
      <c r="SXE38" s="42"/>
      <c r="SXF38" s="43"/>
      <c r="SXG38" s="44"/>
      <c r="SXH38" s="41"/>
      <c r="SXI38" s="232"/>
      <c r="SXJ38" s="233"/>
      <c r="SXK38" s="234"/>
      <c r="SXL38" s="42"/>
      <c r="SXM38" s="43"/>
      <c r="SXN38" s="44"/>
      <c r="SXO38" s="41"/>
      <c r="SXP38" s="232"/>
      <c r="SXQ38" s="233"/>
      <c r="SXR38" s="234"/>
      <c r="SXS38" s="42"/>
      <c r="SXT38" s="43"/>
      <c r="SXU38" s="44"/>
      <c r="SXV38" s="41"/>
      <c r="SXW38" s="232"/>
      <c r="SXX38" s="233"/>
      <c r="SXY38" s="234"/>
      <c r="SXZ38" s="42"/>
      <c r="SYA38" s="43"/>
      <c r="SYB38" s="44"/>
      <c r="SYC38" s="41"/>
      <c r="SYD38" s="232"/>
      <c r="SYE38" s="233"/>
      <c r="SYF38" s="234"/>
      <c r="SYG38" s="42"/>
      <c r="SYH38" s="43"/>
      <c r="SYI38" s="44"/>
      <c r="SYJ38" s="41"/>
      <c r="SYK38" s="232"/>
      <c r="SYL38" s="233"/>
      <c r="SYM38" s="234"/>
      <c r="SYN38" s="42"/>
      <c r="SYO38" s="43"/>
      <c r="SYP38" s="44"/>
      <c r="SYQ38" s="41"/>
      <c r="SYR38" s="232"/>
      <c r="SYS38" s="233"/>
      <c r="SYT38" s="234"/>
      <c r="SYU38" s="42"/>
      <c r="SYV38" s="43"/>
      <c r="SYW38" s="44"/>
      <c r="SYX38" s="41"/>
      <c r="SYY38" s="232"/>
      <c r="SYZ38" s="233"/>
      <c r="SZA38" s="234"/>
      <c r="SZB38" s="42"/>
      <c r="SZC38" s="43"/>
      <c r="SZD38" s="44"/>
      <c r="SZE38" s="41"/>
      <c r="SZF38" s="232"/>
      <c r="SZG38" s="233"/>
      <c r="SZH38" s="234"/>
      <c r="SZI38" s="42"/>
      <c r="SZJ38" s="43"/>
      <c r="SZK38" s="44"/>
      <c r="SZL38" s="41"/>
      <c r="SZM38" s="232"/>
      <c r="SZN38" s="233"/>
      <c r="SZO38" s="234"/>
      <c r="SZP38" s="42"/>
      <c r="SZQ38" s="43"/>
      <c r="SZR38" s="44"/>
      <c r="SZS38" s="41"/>
      <c r="SZT38" s="232"/>
      <c r="SZU38" s="233"/>
      <c r="SZV38" s="234"/>
      <c r="SZW38" s="42"/>
      <c r="SZX38" s="43"/>
      <c r="SZY38" s="44"/>
      <c r="SZZ38" s="41"/>
      <c r="TAA38" s="232"/>
      <c r="TAB38" s="233"/>
      <c r="TAC38" s="234"/>
      <c r="TAD38" s="42"/>
      <c r="TAE38" s="43"/>
      <c r="TAF38" s="44"/>
      <c r="TAG38" s="41"/>
      <c r="TAH38" s="232"/>
      <c r="TAI38" s="233"/>
      <c r="TAJ38" s="234"/>
      <c r="TAK38" s="42"/>
      <c r="TAL38" s="43"/>
      <c r="TAM38" s="44"/>
      <c r="TAN38" s="41"/>
      <c r="TAO38" s="232"/>
      <c r="TAP38" s="233"/>
      <c r="TAQ38" s="234"/>
      <c r="TAR38" s="42"/>
      <c r="TAS38" s="43"/>
      <c r="TAT38" s="44"/>
      <c r="TAU38" s="41"/>
      <c r="TAV38" s="232"/>
      <c r="TAW38" s="233"/>
      <c r="TAX38" s="234"/>
      <c r="TAY38" s="42"/>
      <c r="TAZ38" s="43"/>
      <c r="TBA38" s="44"/>
      <c r="TBB38" s="41"/>
      <c r="TBC38" s="232"/>
      <c r="TBD38" s="233"/>
      <c r="TBE38" s="234"/>
      <c r="TBF38" s="42"/>
      <c r="TBG38" s="43"/>
      <c r="TBH38" s="44"/>
      <c r="TBI38" s="41"/>
      <c r="TBJ38" s="232"/>
      <c r="TBK38" s="233"/>
      <c r="TBL38" s="234"/>
      <c r="TBM38" s="42"/>
      <c r="TBN38" s="43"/>
      <c r="TBO38" s="44"/>
      <c r="TBP38" s="41"/>
      <c r="TBQ38" s="232"/>
      <c r="TBR38" s="233"/>
      <c r="TBS38" s="234"/>
      <c r="TBT38" s="42"/>
      <c r="TBU38" s="43"/>
      <c r="TBV38" s="44"/>
      <c r="TBW38" s="41"/>
      <c r="TBX38" s="232"/>
      <c r="TBY38" s="233"/>
      <c r="TBZ38" s="234"/>
      <c r="TCA38" s="42"/>
      <c r="TCB38" s="43"/>
      <c r="TCC38" s="44"/>
      <c r="TCD38" s="41"/>
      <c r="TCE38" s="232"/>
      <c r="TCF38" s="233"/>
      <c r="TCG38" s="234"/>
      <c r="TCH38" s="42"/>
      <c r="TCI38" s="43"/>
      <c r="TCJ38" s="44"/>
      <c r="TCK38" s="41"/>
      <c r="TCL38" s="232"/>
      <c r="TCM38" s="233"/>
      <c r="TCN38" s="234"/>
      <c r="TCO38" s="42"/>
      <c r="TCP38" s="43"/>
      <c r="TCQ38" s="44"/>
      <c r="TCR38" s="41"/>
      <c r="TCS38" s="232"/>
      <c r="TCT38" s="233"/>
      <c r="TCU38" s="234"/>
      <c r="TCV38" s="42"/>
      <c r="TCW38" s="43"/>
      <c r="TCX38" s="44"/>
      <c r="TCY38" s="41"/>
      <c r="TCZ38" s="232"/>
      <c r="TDA38" s="233"/>
      <c r="TDB38" s="234"/>
      <c r="TDC38" s="42"/>
      <c r="TDD38" s="43"/>
      <c r="TDE38" s="44"/>
      <c r="TDF38" s="41"/>
      <c r="TDG38" s="232"/>
      <c r="TDH38" s="233"/>
      <c r="TDI38" s="234"/>
      <c r="TDJ38" s="42"/>
      <c r="TDK38" s="43"/>
      <c r="TDL38" s="44"/>
      <c r="TDM38" s="41"/>
      <c r="TDN38" s="232"/>
      <c r="TDO38" s="233"/>
      <c r="TDP38" s="234"/>
      <c r="TDQ38" s="42"/>
      <c r="TDR38" s="43"/>
      <c r="TDS38" s="44"/>
      <c r="TDT38" s="41"/>
      <c r="TDU38" s="232"/>
      <c r="TDV38" s="233"/>
      <c r="TDW38" s="234"/>
      <c r="TDX38" s="42"/>
      <c r="TDY38" s="43"/>
      <c r="TDZ38" s="44"/>
      <c r="TEA38" s="41"/>
      <c r="TEB38" s="232"/>
      <c r="TEC38" s="233"/>
      <c r="TED38" s="234"/>
      <c r="TEE38" s="42"/>
      <c r="TEF38" s="43"/>
      <c r="TEG38" s="44"/>
      <c r="TEH38" s="41"/>
      <c r="TEI38" s="232"/>
      <c r="TEJ38" s="233"/>
      <c r="TEK38" s="234"/>
      <c r="TEL38" s="42"/>
      <c r="TEM38" s="43"/>
      <c r="TEN38" s="44"/>
      <c r="TEO38" s="41"/>
      <c r="TEP38" s="232"/>
      <c r="TEQ38" s="233"/>
      <c r="TER38" s="234"/>
      <c r="TES38" s="42"/>
      <c r="TET38" s="43"/>
      <c r="TEU38" s="44"/>
      <c r="TEV38" s="41"/>
      <c r="TEW38" s="232"/>
      <c r="TEX38" s="233"/>
      <c r="TEY38" s="234"/>
      <c r="TEZ38" s="42"/>
      <c r="TFA38" s="43"/>
      <c r="TFB38" s="44"/>
      <c r="TFC38" s="41"/>
      <c r="TFD38" s="232"/>
      <c r="TFE38" s="233"/>
      <c r="TFF38" s="234"/>
      <c r="TFG38" s="42"/>
      <c r="TFH38" s="43"/>
      <c r="TFI38" s="44"/>
      <c r="TFJ38" s="41"/>
      <c r="TFK38" s="232"/>
      <c r="TFL38" s="233"/>
      <c r="TFM38" s="234"/>
      <c r="TFN38" s="42"/>
      <c r="TFO38" s="43"/>
      <c r="TFP38" s="44"/>
      <c r="TFQ38" s="41"/>
      <c r="TFR38" s="232"/>
      <c r="TFS38" s="233"/>
      <c r="TFT38" s="234"/>
      <c r="TFU38" s="42"/>
      <c r="TFV38" s="43"/>
      <c r="TFW38" s="44"/>
      <c r="TFX38" s="41"/>
      <c r="TFY38" s="232"/>
      <c r="TFZ38" s="233"/>
      <c r="TGA38" s="234"/>
      <c r="TGB38" s="42"/>
      <c r="TGC38" s="43"/>
      <c r="TGD38" s="44"/>
      <c r="TGE38" s="41"/>
      <c r="TGF38" s="232"/>
      <c r="TGG38" s="233"/>
      <c r="TGH38" s="234"/>
      <c r="TGI38" s="42"/>
      <c r="TGJ38" s="43"/>
      <c r="TGK38" s="44"/>
      <c r="TGL38" s="41"/>
      <c r="TGM38" s="232"/>
      <c r="TGN38" s="233"/>
      <c r="TGO38" s="234"/>
      <c r="TGP38" s="42"/>
      <c r="TGQ38" s="43"/>
      <c r="TGR38" s="44"/>
      <c r="TGS38" s="41"/>
      <c r="TGT38" s="232"/>
      <c r="TGU38" s="233"/>
      <c r="TGV38" s="234"/>
      <c r="TGW38" s="42"/>
      <c r="TGX38" s="43"/>
      <c r="TGY38" s="44"/>
      <c r="TGZ38" s="41"/>
      <c r="THA38" s="232"/>
      <c r="THB38" s="233"/>
      <c r="THC38" s="234"/>
      <c r="THD38" s="42"/>
      <c r="THE38" s="43"/>
      <c r="THF38" s="44"/>
      <c r="THG38" s="41"/>
      <c r="THH38" s="232"/>
      <c r="THI38" s="233"/>
      <c r="THJ38" s="234"/>
      <c r="THK38" s="42"/>
      <c r="THL38" s="43"/>
      <c r="THM38" s="44"/>
      <c r="THN38" s="41"/>
      <c r="THO38" s="232"/>
      <c r="THP38" s="233"/>
      <c r="THQ38" s="234"/>
      <c r="THR38" s="42"/>
      <c r="THS38" s="43"/>
      <c r="THT38" s="44"/>
      <c r="THU38" s="41"/>
      <c r="THV38" s="232"/>
      <c r="THW38" s="233"/>
      <c r="THX38" s="234"/>
      <c r="THY38" s="42"/>
      <c r="THZ38" s="43"/>
      <c r="TIA38" s="44"/>
      <c r="TIB38" s="41"/>
      <c r="TIC38" s="232"/>
      <c r="TID38" s="233"/>
      <c r="TIE38" s="234"/>
      <c r="TIF38" s="42"/>
      <c r="TIG38" s="43"/>
      <c r="TIH38" s="44"/>
      <c r="TII38" s="41"/>
      <c r="TIJ38" s="232"/>
      <c r="TIK38" s="233"/>
      <c r="TIL38" s="234"/>
      <c r="TIM38" s="42"/>
      <c r="TIN38" s="43"/>
      <c r="TIO38" s="44"/>
      <c r="TIP38" s="41"/>
      <c r="TIQ38" s="232"/>
      <c r="TIR38" s="233"/>
      <c r="TIS38" s="234"/>
      <c r="TIT38" s="42"/>
      <c r="TIU38" s="43"/>
      <c r="TIV38" s="44"/>
      <c r="TIW38" s="41"/>
      <c r="TIX38" s="232"/>
      <c r="TIY38" s="233"/>
      <c r="TIZ38" s="234"/>
      <c r="TJA38" s="42"/>
      <c r="TJB38" s="43"/>
      <c r="TJC38" s="44"/>
      <c r="TJD38" s="41"/>
      <c r="TJE38" s="232"/>
      <c r="TJF38" s="233"/>
      <c r="TJG38" s="234"/>
      <c r="TJH38" s="42"/>
      <c r="TJI38" s="43"/>
      <c r="TJJ38" s="44"/>
      <c r="TJK38" s="41"/>
      <c r="TJL38" s="232"/>
      <c r="TJM38" s="233"/>
      <c r="TJN38" s="234"/>
      <c r="TJO38" s="42"/>
      <c r="TJP38" s="43"/>
      <c r="TJQ38" s="44"/>
      <c r="TJR38" s="41"/>
      <c r="TJS38" s="232"/>
      <c r="TJT38" s="233"/>
      <c r="TJU38" s="234"/>
      <c r="TJV38" s="42"/>
      <c r="TJW38" s="43"/>
      <c r="TJX38" s="44"/>
      <c r="TJY38" s="41"/>
      <c r="TJZ38" s="232"/>
      <c r="TKA38" s="233"/>
      <c r="TKB38" s="234"/>
      <c r="TKC38" s="42"/>
      <c r="TKD38" s="43"/>
      <c r="TKE38" s="44"/>
      <c r="TKF38" s="41"/>
      <c r="TKG38" s="232"/>
      <c r="TKH38" s="233"/>
      <c r="TKI38" s="234"/>
      <c r="TKJ38" s="42"/>
      <c r="TKK38" s="43"/>
      <c r="TKL38" s="44"/>
      <c r="TKM38" s="41"/>
      <c r="TKN38" s="232"/>
      <c r="TKO38" s="233"/>
      <c r="TKP38" s="234"/>
      <c r="TKQ38" s="42"/>
      <c r="TKR38" s="43"/>
      <c r="TKS38" s="44"/>
      <c r="TKT38" s="41"/>
      <c r="TKU38" s="232"/>
      <c r="TKV38" s="233"/>
      <c r="TKW38" s="234"/>
      <c r="TKX38" s="42"/>
      <c r="TKY38" s="43"/>
      <c r="TKZ38" s="44"/>
      <c r="TLA38" s="41"/>
      <c r="TLB38" s="232"/>
      <c r="TLC38" s="233"/>
      <c r="TLD38" s="234"/>
      <c r="TLE38" s="42"/>
      <c r="TLF38" s="43"/>
      <c r="TLG38" s="44"/>
      <c r="TLH38" s="41"/>
      <c r="TLI38" s="232"/>
      <c r="TLJ38" s="233"/>
      <c r="TLK38" s="234"/>
      <c r="TLL38" s="42"/>
      <c r="TLM38" s="43"/>
      <c r="TLN38" s="44"/>
      <c r="TLO38" s="41"/>
      <c r="TLP38" s="232"/>
      <c r="TLQ38" s="233"/>
      <c r="TLR38" s="234"/>
      <c r="TLS38" s="42"/>
      <c r="TLT38" s="43"/>
      <c r="TLU38" s="44"/>
      <c r="TLV38" s="41"/>
      <c r="TLW38" s="232"/>
      <c r="TLX38" s="233"/>
      <c r="TLY38" s="234"/>
      <c r="TLZ38" s="42"/>
      <c r="TMA38" s="43"/>
      <c r="TMB38" s="44"/>
      <c r="TMC38" s="41"/>
      <c r="TMD38" s="232"/>
      <c r="TME38" s="233"/>
      <c r="TMF38" s="234"/>
      <c r="TMG38" s="42"/>
      <c r="TMH38" s="43"/>
      <c r="TMI38" s="44"/>
      <c r="TMJ38" s="41"/>
      <c r="TMK38" s="232"/>
      <c r="TML38" s="233"/>
      <c r="TMM38" s="234"/>
      <c r="TMN38" s="42"/>
      <c r="TMO38" s="43"/>
      <c r="TMP38" s="44"/>
      <c r="TMQ38" s="41"/>
      <c r="TMR38" s="232"/>
      <c r="TMS38" s="233"/>
      <c r="TMT38" s="234"/>
      <c r="TMU38" s="42"/>
      <c r="TMV38" s="43"/>
      <c r="TMW38" s="44"/>
      <c r="TMX38" s="41"/>
      <c r="TMY38" s="232"/>
      <c r="TMZ38" s="233"/>
      <c r="TNA38" s="234"/>
      <c r="TNB38" s="42"/>
      <c r="TNC38" s="43"/>
      <c r="TND38" s="44"/>
      <c r="TNE38" s="41"/>
      <c r="TNF38" s="232"/>
      <c r="TNG38" s="233"/>
      <c r="TNH38" s="234"/>
      <c r="TNI38" s="42"/>
      <c r="TNJ38" s="43"/>
      <c r="TNK38" s="44"/>
      <c r="TNL38" s="41"/>
      <c r="TNM38" s="232"/>
      <c r="TNN38" s="233"/>
      <c r="TNO38" s="234"/>
      <c r="TNP38" s="42"/>
      <c r="TNQ38" s="43"/>
      <c r="TNR38" s="44"/>
      <c r="TNS38" s="41"/>
      <c r="TNT38" s="232"/>
      <c r="TNU38" s="233"/>
      <c r="TNV38" s="234"/>
      <c r="TNW38" s="42"/>
      <c r="TNX38" s="43"/>
      <c r="TNY38" s="44"/>
      <c r="TNZ38" s="41"/>
      <c r="TOA38" s="232"/>
      <c r="TOB38" s="233"/>
      <c r="TOC38" s="234"/>
      <c r="TOD38" s="42"/>
      <c r="TOE38" s="43"/>
      <c r="TOF38" s="44"/>
      <c r="TOG38" s="41"/>
      <c r="TOH38" s="232"/>
      <c r="TOI38" s="233"/>
      <c r="TOJ38" s="234"/>
      <c r="TOK38" s="42"/>
      <c r="TOL38" s="43"/>
      <c r="TOM38" s="44"/>
      <c r="TON38" s="41"/>
      <c r="TOO38" s="232"/>
      <c r="TOP38" s="233"/>
      <c r="TOQ38" s="234"/>
      <c r="TOR38" s="42"/>
      <c r="TOS38" s="43"/>
      <c r="TOT38" s="44"/>
      <c r="TOU38" s="41"/>
      <c r="TOV38" s="232"/>
      <c r="TOW38" s="233"/>
      <c r="TOX38" s="234"/>
      <c r="TOY38" s="42"/>
      <c r="TOZ38" s="43"/>
      <c r="TPA38" s="44"/>
      <c r="TPB38" s="41"/>
      <c r="TPC38" s="232"/>
      <c r="TPD38" s="233"/>
      <c r="TPE38" s="234"/>
      <c r="TPF38" s="42"/>
      <c r="TPG38" s="43"/>
      <c r="TPH38" s="44"/>
      <c r="TPI38" s="41"/>
      <c r="TPJ38" s="232"/>
      <c r="TPK38" s="233"/>
      <c r="TPL38" s="234"/>
      <c r="TPM38" s="42"/>
      <c r="TPN38" s="43"/>
      <c r="TPO38" s="44"/>
      <c r="TPP38" s="41"/>
      <c r="TPQ38" s="232"/>
      <c r="TPR38" s="233"/>
      <c r="TPS38" s="234"/>
      <c r="TPT38" s="42"/>
      <c r="TPU38" s="43"/>
      <c r="TPV38" s="44"/>
      <c r="TPW38" s="41"/>
      <c r="TPX38" s="232"/>
      <c r="TPY38" s="233"/>
      <c r="TPZ38" s="234"/>
      <c r="TQA38" s="42"/>
      <c r="TQB38" s="43"/>
      <c r="TQC38" s="44"/>
      <c r="TQD38" s="41"/>
      <c r="TQE38" s="232"/>
      <c r="TQF38" s="233"/>
      <c r="TQG38" s="234"/>
      <c r="TQH38" s="42"/>
      <c r="TQI38" s="43"/>
      <c r="TQJ38" s="44"/>
      <c r="TQK38" s="41"/>
      <c r="TQL38" s="232"/>
      <c r="TQM38" s="233"/>
      <c r="TQN38" s="234"/>
      <c r="TQO38" s="42"/>
      <c r="TQP38" s="43"/>
      <c r="TQQ38" s="44"/>
      <c r="TQR38" s="41"/>
      <c r="TQS38" s="232"/>
      <c r="TQT38" s="233"/>
      <c r="TQU38" s="234"/>
      <c r="TQV38" s="42"/>
      <c r="TQW38" s="43"/>
      <c r="TQX38" s="44"/>
      <c r="TQY38" s="41"/>
      <c r="TQZ38" s="232"/>
      <c r="TRA38" s="233"/>
      <c r="TRB38" s="234"/>
      <c r="TRC38" s="42"/>
      <c r="TRD38" s="43"/>
      <c r="TRE38" s="44"/>
      <c r="TRF38" s="41"/>
      <c r="TRG38" s="232"/>
      <c r="TRH38" s="233"/>
      <c r="TRI38" s="234"/>
      <c r="TRJ38" s="42"/>
      <c r="TRK38" s="43"/>
      <c r="TRL38" s="44"/>
      <c r="TRM38" s="41"/>
      <c r="TRN38" s="232"/>
      <c r="TRO38" s="233"/>
      <c r="TRP38" s="234"/>
      <c r="TRQ38" s="42"/>
      <c r="TRR38" s="43"/>
      <c r="TRS38" s="44"/>
      <c r="TRT38" s="41"/>
      <c r="TRU38" s="232"/>
      <c r="TRV38" s="233"/>
      <c r="TRW38" s="234"/>
      <c r="TRX38" s="42"/>
      <c r="TRY38" s="43"/>
      <c r="TRZ38" s="44"/>
      <c r="TSA38" s="41"/>
      <c r="TSB38" s="232"/>
      <c r="TSC38" s="233"/>
      <c r="TSD38" s="234"/>
      <c r="TSE38" s="42"/>
      <c r="TSF38" s="43"/>
      <c r="TSG38" s="44"/>
      <c r="TSH38" s="41"/>
      <c r="TSI38" s="232"/>
      <c r="TSJ38" s="233"/>
      <c r="TSK38" s="234"/>
      <c r="TSL38" s="42"/>
      <c r="TSM38" s="43"/>
      <c r="TSN38" s="44"/>
      <c r="TSO38" s="41"/>
      <c r="TSP38" s="232"/>
      <c r="TSQ38" s="233"/>
      <c r="TSR38" s="234"/>
      <c r="TSS38" s="42"/>
      <c r="TST38" s="43"/>
      <c r="TSU38" s="44"/>
      <c r="TSV38" s="41"/>
      <c r="TSW38" s="232"/>
      <c r="TSX38" s="233"/>
      <c r="TSY38" s="234"/>
      <c r="TSZ38" s="42"/>
      <c r="TTA38" s="43"/>
      <c r="TTB38" s="44"/>
      <c r="TTC38" s="41"/>
      <c r="TTD38" s="232"/>
      <c r="TTE38" s="233"/>
      <c r="TTF38" s="234"/>
      <c r="TTG38" s="42"/>
      <c r="TTH38" s="43"/>
      <c r="TTI38" s="44"/>
      <c r="TTJ38" s="41"/>
      <c r="TTK38" s="232"/>
      <c r="TTL38" s="233"/>
      <c r="TTM38" s="234"/>
      <c r="TTN38" s="42"/>
      <c r="TTO38" s="43"/>
      <c r="TTP38" s="44"/>
      <c r="TTQ38" s="41"/>
      <c r="TTR38" s="232"/>
      <c r="TTS38" s="233"/>
      <c r="TTT38" s="234"/>
      <c r="TTU38" s="42"/>
      <c r="TTV38" s="43"/>
      <c r="TTW38" s="44"/>
      <c r="TTX38" s="41"/>
      <c r="TTY38" s="232"/>
      <c r="TTZ38" s="233"/>
      <c r="TUA38" s="234"/>
      <c r="TUB38" s="42"/>
      <c r="TUC38" s="43"/>
      <c r="TUD38" s="44"/>
      <c r="TUE38" s="41"/>
      <c r="TUF38" s="232"/>
      <c r="TUG38" s="233"/>
      <c r="TUH38" s="234"/>
      <c r="TUI38" s="42"/>
      <c r="TUJ38" s="43"/>
      <c r="TUK38" s="44"/>
      <c r="TUL38" s="41"/>
      <c r="TUM38" s="232"/>
      <c r="TUN38" s="233"/>
      <c r="TUO38" s="234"/>
      <c r="TUP38" s="42"/>
      <c r="TUQ38" s="43"/>
      <c r="TUR38" s="44"/>
      <c r="TUS38" s="41"/>
      <c r="TUT38" s="232"/>
      <c r="TUU38" s="233"/>
      <c r="TUV38" s="234"/>
      <c r="TUW38" s="42"/>
      <c r="TUX38" s="43"/>
      <c r="TUY38" s="44"/>
      <c r="TUZ38" s="41"/>
      <c r="TVA38" s="232"/>
      <c r="TVB38" s="233"/>
      <c r="TVC38" s="234"/>
      <c r="TVD38" s="42"/>
      <c r="TVE38" s="43"/>
      <c r="TVF38" s="44"/>
      <c r="TVG38" s="41"/>
      <c r="TVH38" s="232"/>
      <c r="TVI38" s="233"/>
      <c r="TVJ38" s="234"/>
      <c r="TVK38" s="42"/>
      <c r="TVL38" s="43"/>
      <c r="TVM38" s="44"/>
      <c r="TVN38" s="41"/>
      <c r="TVO38" s="232"/>
      <c r="TVP38" s="233"/>
      <c r="TVQ38" s="234"/>
      <c r="TVR38" s="42"/>
      <c r="TVS38" s="43"/>
      <c r="TVT38" s="44"/>
      <c r="TVU38" s="41"/>
      <c r="TVV38" s="232"/>
      <c r="TVW38" s="233"/>
      <c r="TVX38" s="234"/>
      <c r="TVY38" s="42"/>
      <c r="TVZ38" s="43"/>
      <c r="TWA38" s="44"/>
      <c r="TWB38" s="41"/>
      <c r="TWC38" s="232"/>
      <c r="TWD38" s="233"/>
      <c r="TWE38" s="234"/>
      <c r="TWF38" s="42"/>
      <c r="TWG38" s="43"/>
      <c r="TWH38" s="44"/>
      <c r="TWI38" s="41"/>
      <c r="TWJ38" s="232"/>
      <c r="TWK38" s="233"/>
      <c r="TWL38" s="234"/>
      <c r="TWM38" s="42"/>
      <c r="TWN38" s="43"/>
      <c r="TWO38" s="44"/>
      <c r="TWP38" s="41"/>
      <c r="TWQ38" s="232"/>
      <c r="TWR38" s="233"/>
      <c r="TWS38" s="234"/>
      <c r="TWT38" s="42"/>
      <c r="TWU38" s="43"/>
      <c r="TWV38" s="44"/>
      <c r="TWW38" s="41"/>
      <c r="TWX38" s="232"/>
      <c r="TWY38" s="233"/>
      <c r="TWZ38" s="234"/>
      <c r="TXA38" s="42"/>
      <c r="TXB38" s="43"/>
      <c r="TXC38" s="44"/>
      <c r="TXD38" s="41"/>
      <c r="TXE38" s="232"/>
      <c r="TXF38" s="233"/>
      <c r="TXG38" s="234"/>
      <c r="TXH38" s="42"/>
      <c r="TXI38" s="43"/>
      <c r="TXJ38" s="44"/>
      <c r="TXK38" s="41"/>
      <c r="TXL38" s="232"/>
      <c r="TXM38" s="233"/>
      <c r="TXN38" s="234"/>
      <c r="TXO38" s="42"/>
      <c r="TXP38" s="43"/>
      <c r="TXQ38" s="44"/>
      <c r="TXR38" s="41"/>
      <c r="TXS38" s="232"/>
      <c r="TXT38" s="233"/>
      <c r="TXU38" s="234"/>
      <c r="TXV38" s="42"/>
      <c r="TXW38" s="43"/>
      <c r="TXX38" s="44"/>
      <c r="TXY38" s="41"/>
      <c r="TXZ38" s="232"/>
      <c r="TYA38" s="233"/>
      <c r="TYB38" s="234"/>
      <c r="TYC38" s="42"/>
      <c r="TYD38" s="43"/>
      <c r="TYE38" s="44"/>
      <c r="TYF38" s="41"/>
      <c r="TYG38" s="232"/>
      <c r="TYH38" s="233"/>
      <c r="TYI38" s="234"/>
      <c r="TYJ38" s="42"/>
      <c r="TYK38" s="43"/>
      <c r="TYL38" s="44"/>
      <c r="TYM38" s="41"/>
      <c r="TYN38" s="232"/>
      <c r="TYO38" s="233"/>
      <c r="TYP38" s="234"/>
      <c r="TYQ38" s="42"/>
      <c r="TYR38" s="43"/>
      <c r="TYS38" s="44"/>
      <c r="TYT38" s="41"/>
      <c r="TYU38" s="232"/>
      <c r="TYV38" s="233"/>
      <c r="TYW38" s="234"/>
      <c r="TYX38" s="42"/>
      <c r="TYY38" s="43"/>
      <c r="TYZ38" s="44"/>
      <c r="TZA38" s="41"/>
      <c r="TZB38" s="232"/>
      <c r="TZC38" s="233"/>
      <c r="TZD38" s="234"/>
      <c r="TZE38" s="42"/>
      <c r="TZF38" s="43"/>
      <c r="TZG38" s="44"/>
      <c r="TZH38" s="41"/>
      <c r="TZI38" s="232"/>
      <c r="TZJ38" s="233"/>
      <c r="TZK38" s="234"/>
      <c r="TZL38" s="42"/>
      <c r="TZM38" s="43"/>
      <c r="TZN38" s="44"/>
      <c r="TZO38" s="41"/>
      <c r="TZP38" s="232"/>
      <c r="TZQ38" s="233"/>
      <c r="TZR38" s="234"/>
      <c r="TZS38" s="42"/>
      <c r="TZT38" s="43"/>
      <c r="TZU38" s="44"/>
      <c r="TZV38" s="41"/>
      <c r="TZW38" s="232"/>
      <c r="TZX38" s="233"/>
      <c r="TZY38" s="234"/>
      <c r="TZZ38" s="42"/>
      <c r="UAA38" s="43"/>
      <c r="UAB38" s="44"/>
      <c r="UAC38" s="41"/>
      <c r="UAD38" s="232"/>
      <c r="UAE38" s="233"/>
      <c r="UAF38" s="234"/>
      <c r="UAG38" s="42"/>
      <c r="UAH38" s="43"/>
      <c r="UAI38" s="44"/>
      <c r="UAJ38" s="41"/>
      <c r="UAK38" s="232"/>
      <c r="UAL38" s="233"/>
      <c r="UAM38" s="234"/>
      <c r="UAN38" s="42"/>
      <c r="UAO38" s="43"/>
      <c r="UAP38" s="44"/>
      <c r="UAQ38" s="41"/>
      <c r="UAR38" s="232"/>
      <c r="UAS38" s="233"/>
      <c r="UAT38" s="234"/>
      <c r="UAU38" s="42"/>
      <c r="UAV38" s="43"/>
      <c r="UAW38" s="44"/>
      <c r="UAX38" s="41"/>
      <c r="UAY38" s="232"/>
      <c r="UAZ38" s="233"/>
      <c r="UBA38" s="234"/>
      <c r="UBB38" s="42"/>
      <c r="UBC38" s="43"/>
      <c r="UBD38" s="44"/>
      <c r="UBE38" s="41"/>
      <c r="UBF38" s="232"/>
      <c r="UBG38" s="233"/>
      <c r="UBH38" s="234"/>
      <c r="UBI38" s="42"/>
      <c r="UBJ38" s="43"/>
      <c r="UBK38" s="44"/>
      <c r="UBL38" s="41"/>
      <c r="UBM38" s="232"/>
      <c r="UBN38" s="233"/>
      <c r="UBO38" s="234"/>
      <c r="UBP38" s="42"/>
      <c r="UBQ38" s="43"/>
      <c r="UBR38" s="44"/>
      <c r="UBS38" s="41"/>
      <c r="UBT38" s="232"/>
      <c r="UBU38" s="233"/>
      <c r="UBV38" s="234"/>
      <c r="UBW38" s="42"/>
      <c r="UBX38" s="43"/>
      <c r="UBY38" s="44"/>
      <c r="UBZ38" s="41"/>
      <c r="UCA38" s="232"/>
      <c r="UCB38" s="233"/>
      <c r="UCC38" s="234"/>
      <c r="UCD38" s="42"/>
      <c r="UCE38" s="43"/>
      <c r="UCF38" s="44"/>
      <c r="UCG38" s="41"/>
      <c r="UCH38" s="232"/>
      <c r="UCI38" s="233"/>
      <c r="UCJ38" s="234"/>
      <c r="UCK38" s="42"/>
      <c r="UCL38" s="43"/>
      <c r="UCM38" s="44"/>
      <c r="UCN38" s="41"/>
      <c r="UCO38" s="232"/>
      <c r="UCP38" s="233"/>
      <c r="UCQ38" s="234"/>
      <c r="UCR38" s="42"/>
      <c r="UCS38" s="43"/>
      <c r="UCT38" s="44"/>
      <c r="UCU38" s="41"/>
      <c r="UCV38" s="232"/>
      <c r="UCW38" s="233"/>
      <c r="UCX38" s="234"/>
      <c r="UCY38" s="42"/>
      <c r="UCZ38" s="43"/>
      <c r="UDA38" s="44"/>
      <c r="UDB38" s="41"/>
      <c r="UDC38" s="232"/>
      <c r="UDD38" s="233"/>
      <c r="UDE38" s="234"/>
      <c r="UDF38" s="42"/>
      <c r="UDG38" s="43"/>
      <c r="UDH38" s="44"/>
      <c r="UDI38" s="41"/>
      <c r="UDJ38" s="232"/>
      <c r="UDK38" s="233"/>
      <c r="UDL38" s="234"/>
      <c r="UDM38" s="42"/>
      <c r="UDN38" s="43"/>
      <c r="UDO38" s="44"/>
      <c r="UDP38" s="41"/>
      <c r="UDQ38" s="232"/>
      <c r="UDR38" s="233"/>
      <c r="UDS38" s="234"/>
      <c r="UDT38" s="42"/>
      <c r="UDU38" s="43"/>
      <c r="UDV38" s="44"/>
      <c r="UDW38" s="41"/>
      <c r="UDX38" s="232"/>
      <c r="UDY38" s="233"/>
      <c r="UDZ38" s="234"/>
      <c r="UEA38" s="42"/>
      <c r="UEB38" s="43"/>
      <c r="UEC38" s="44"/>
      <c r="UED38" s="41"/>
      <c r="UEE38" s="232"/>
      <c r="UEF38" s="233"/>
      <c r="UEG38" s="234"/>
      <c r="UEH38" s="42"/>
      <c r="UEI38" s="43"/>
      <c r="UEJ38" s="44"/>
      <c r="UEK38" s="41"/>
      <c r="UEL38" s="232"/>
      <c r="UEM38" s="233"/>
      <c r="UEN38" s="234"/>
      <c r="UEO38" s="42"/>
      <c r="UEP38" s="43"/>
      <c r="UEQ38" s="44"/>
      <c r="UER38" s="41"/>
      <c r="UES38" s="232"/>
      <c r="UET38" s="233"/>
      <c r="UEU38" s="234"/>
      <c r="UEV38" s="42"/>
      <c r="UEW38" s="43"/>
      <c r="UEX38" s="44"/>
      <c r="UEY38" s="41"/>
      <c r="UEZ38" s="232"/>
      <c r="UFA38" s="233"/>
      <c r="UFB38" s="234"/>
      <c r="UFC38" s="42"/>
      <c r="UFD38" s="43"/>
      <c r="UFE38" s="44"/>
      <c r="UFF38" s="41"/>
      <c r="UFG38" s="232"/>
      <c r="UFH38" s="233"/>
      <c r="UFI38" s="234"/>
      <c r="UFJ38" s="42"/>
      <c r="UFK38" s="43"/>
      <c r="UFL38" s="44"/>
      <c r="UFM38" s="41"/>
      <c r="UFN38" s="232"/>
      <c r="UFO38" s="233"/>
      <c r="UFP38" s="234"/>
      <c r="UFQ38" s="42"/>
      <c r="UFR38" s="43"/>
      <c r="UFS38" s="44"/>
      <c r="UFT38" s="41"/>
      <c r="UFU38" s="232"/>
      <c r="UFV38" s="233"/>
      <c r="UFW38" s="234"/>
      <c r="UFX38" s="42"/>
      <c r="UFY38" s="43"/>
      <c r="UFZ38" s="44"/>
      <c r="UGA38" s="41"/>
      <c r="UGB38" s="232"/>
      <c r="UGC38" s="233"/>
      <c r="UGD38" s="234"/>
      <c r="UGE38" s="42"/>
      <c r="UGF38" s="43"/>
      <c r="UGG38" s="44"/>
      <c r="UGH38" s="41"/>
      <c r="UGI38" s="232"/>
      <c r="UGJ38" s="233"/>
      <c r="UGK38" s="234"/>
      <c r="UGL38" s="42"/>
      <c r="UGM38" s="43"/>
      <c r="UGN38" s="44"/>
      <c r="UGO38" s="41"/>
      <c r="UGP38" s="232"/>
      <c r="UGQ38" s="233"/>
      <c r="UGR38" s="234"/>
      <c r="UGS38" s="42"/>
      <c r="UGT38" s="43"/>
      <c r="UGU38" s="44"/>
      <c r="UGV38" s="41"/>
      <c r="UGW38" s="232"/>
      <c r="UGX38" s="233"/>
      <c r="UGY38" s="234"/>
      <c r="UGZ38" s="42"/>
      <c r="UHA38" s="43"/>
      <c r="UHB38" s="44"/>
      <c r="UHC38" s="41"/>
      <c r="UHD38" s="232"/>
      <c r="UHE38" s="233"/>
      <c r="UHF38" s="234"/>
      <c r="UHG38" s="42"/>
      <c r="UHH38" s="43"/>
      <c r="UHI38" s="44"/>
      <c r="UHJ38" s="41"/>
      <c r="UHK38" s="232"/>
      <c r="UHL38" s="233"/>
      <c r="UHM38" s="234"/>
      <c r="UHN38" s="42"/>
      <c r="UHO38" s="43"/>
      <c r="UHP38" s="44"/>
      <c r="UHQ38" s="41"/>
      <c r="UHR38" s="232"/>
      <c r="UHS38" s="233"/>
      <c r="UHT38" s="234"/>
      <c r="UHU38" s="42"/>
      <c r="UHV38" s="43"/>
      <c r="UHW38" s="44"/>
      <c r="UHX38" s="41"/>
      <c r="UHY38" s="232"/>
      <c r="UHZ38" s="233"/>
      <c r="UIA38" s="234"/>
      <c r="UIB38" s="42"/>
      <c r="UIC38" s="43"/>
      <c r="UID38" s="44"/>
      <c r="UIE38" s="41"/>
      <c r="UIF38" s="232"/>
      <c r="UIG38" s="233"/>
      <c r="UIH38" s="234"/>
      <c r="UII38" s="42"/>
      <c r="UIJ38" s="43"/>
      <c r="UIK38" s="44"/>
      <c r="UIL38" s="41"/>
      <c r="UIM38" s="232"/>
      <c r="UIN38" s="233"/>
      <c r="UIO38" s="234"/>
      <c r="UIP38" s="42"/>
      <c r="UIQ38" s="43"/>
      <c r="UIR38" s="44"/>
      <c r="UIS38" s="41"/>
      <c r="UIT38" s="232"/>
      <c r="UIU38" s="233"/>
      <c r="UIV38" s="234"/>
      <c r="UIW38" s="42"/>
      <c r="UIX38" s="43"/>
      <c r="UIY38" s="44"/>
      <c r="UIZ38" s="41"/>
      <c r="UJA38" s="232"/>
      <c r="UJB38" s="233"/>
      <c r="UJC38" s="234"/>
      <c r="UJD38" s="42"/>
      <c r="UJE38" s="43"/>
      <c r="UJF38" s="44"/>
      <c r="UJG38" s="41"/>
      <c r="UJH38" s="232"/>
      <c r="UJI38" s="233"/>
      <c r="UJJ38" s="234"/>
      <c r="UJK38" s="42"/>
      <c r="UJL38" s="43"/>
      <c r="UJM38" s="44"/>
      <c r="UJN38" s="41"/>
      <c r="UJO38" s="232"/>
      <c r="UJP38" s="233"/>
      <c r="UJQ38" s="234"/>
      <c r="UJR38" s="42"/>
      <c r="UJS38" s="43"/>
      <c r="UJT38" s="44"/>
      <c r="UJU38" s="41"/>
      <c r="UJV38" s="232"/>
      <c r="UJW38" s="233"/>
      <c r="UJX38" s="234"/>
      <c r="UJY38" s="42"/>
      <c r="UJZ38" s="43"/>
      <c r="UKA38" s="44"/>
      <c r="UKB38" s="41"/>
      <c r="UKC38" s="232"/>
      <c r="UKD38" s="233"/>
      <c r="UKE38" s="234"/>
      <c r="UKF38" s="42"/>
      <c r="UKG38" s="43"/>
      <c r="UKH38" s="44"/>
      <c r="UKI38" s="41"/>
      <c r="UKJ38" s="232"/>
      <c r="UKK38" s="233"/>
      <c r="UKL38" s="234"/>
      <c r="UKM38" s="42"/>
      <c r="UKN38" s="43"/>
      <c r="UKO38" s="44"/>
      <c r="UKP38" s="41"/>
      <c r="UKQ38" s="232"/>
      <c r="UKR38" s="233"/>
      <c r="UKS38" s="234"/>
      <c r="UKT38" s="42"/>
      <c r="UKU38" s="43"/>
      <c r="UKV38" s="44"/>
      <c r="UKW38" s="41"/>
      <c r="UKX38" s="232"/>
      <c r="UKY38" s="233"/>
      <c r="UKZ38" s="234"/>
      <c r="ULA38" s="42"/>
      <c r="ULB38" s="43"/>
      <c r="ULC38" s="44"/>
      <c r="ULD38" s="41"/>
      <c r="ULE38" s="232"/>
      <c r="ULF38" s="233"/>
      <c r="ULG38" s="234"/>
      <c r="ULH38" s="42"/>
      <c r="ULI38" s="43"/>
      <c r="ULJ38" s="44"/>
      <c r="ULK38" s="41"/>
      <c r="ULL38" s="232"/>
      <c r="ULM38" s="233"/>
      <c r="ULN38" s="234"/>
      <c r="ULO38" s="42"/>
      <c r="ULP38" s="43"/>
      <c r="ULQ38" s="44"/>
      <c r="ULR38" s="41"/>
      <c r="ULS38" s="232"/>
      <c r="ULT38" s="233"/>
      <c r="ULU38" s="234"/>
      <c r="ULV38" s="42"/>
      <c r="ULW38" s="43"/>
      <c r="ULX38" s="44"/>
      <c r="ULY38" s="41"/>
      <c r="ULZ38" s="232"/>
      <c r="UMA38" s="233"/>
      <c r="UMB38" s="234"/>
      <c r="UMC38" s="42"/>
      <c r="UMD38" s="43"/>
      <c r="UME38" s="44"/>
      <c r="UMF38" s="41"/>
      <c r="UMG38" s="232"/>
      <c r="UMH38" s="233"/>
      <c r="UMI38" s="234"/>
      <c r="UMJ38" s="42"/>
      <c r="UMK38" s="43"/>
      <c r="UML38" s="44"/>
      <c r="UMM38" s="41"/>
      <c r="UMN38" s="232"/>
      <c r="UMO38" s="233"/>
      <c r="UMP38" s="234"/>
      <c r="UMQ38" s="42"/>
      <c r="UMR38" s="43"/>
      <c r="UMS38" s="44"/>
      <c r="UMT38" s="41"/>
      <c r="UMU38" s="232"/>
      <c r="UMV38" s="233"/>
      <c r="UMW38" s="234"/>
      <c r="UMX38" s="42"/>
      <c r="UMY38" s="43"/>
      <c r="UMZ38" s="44"/>
      <c r="UNA38" s="41"/>
      <c r="UNB38" s="232"/>
      <c r="UNC38" s="233"/>
      <c r="UND38" s="234"/>
      <c r="UNE38" s="42"/>
      <c r="UNF38" s="43"/>
      <c r="UNG38" s="44"/>
      <c r="UNH38" s="41"/>
      <c r="UNI38" s="232"/>
      <c r="UNJ38" s="233"/>
      <c r="UNK38" s="234"/>
      <c r="UNL38" s="42"/>
      <c r="UNM38" s="43"/>
      <c r="UNN38" s="44"/>
      <c r="UNO38" s="41"/>
      <c r="UNP38" s="232"/>
      <c r="UNQ38" s="233"/>
      <c r="UNR38" s="234"/>
      <c r="UNS38" s="42"/>
      <c r="UNT38" s="43"/>
      <c r="UNU38" s="44"/>
      <c r="UNV38" s="41"/>
      <c r="UNW38" s="232"/>
      <c r="UNX38" s="233"/>
      <c r="UNY38" s="234"/>
      <c r="UNZ38" s="42"/>
      <c r="UOA38" s="43"/>
      <c r="UOB38" s="44"/>
      <c r="UOC38" s="41"/>
      <c r="UOD38" s="232"/>
      <c r="UOE38" s="233"/>
      <c r="UOF38" s="234"/>
      <c r="UOG38" s="42"/>
      <c r="UOH38" s="43"/>
      <c r="UOI38" s="44"/>
      <c r="UOJ38" s="41"/>
      <c r="UOK38" s="232"/>
      <c r="UOL38" s="233"/>
      <c r="UOM38" s="234"/>
      <c r="UON38" s="42"/>
      <c r="UOO38" s="43"/>
      <c r="UOP38" s="44"/>
      <c r="UOQ38" s="41"/>
      <c r="UOR38" s="232"/>
      <c r="UOS38" s="233"/>
      <c r="UOT38" s="234"/>
      <c r="UOU38" s="42"/>
      <c r="UOV38" s="43"/>
      <c r="UOW38" s="44"/>
      <c r="UOX38" s="41"/>
      <c r="UOY38" s="232"/>
      <c r="UOZ38" s="233"/>
      <c r="UPA38" s="234"/>
      <c r="UPB38" s="42"/>
      <c r="UPC38" s="43"/>
      <c r="UPD38" s="44"/>
      <c r="UPE38" s="41"/>
      <c r="UPF38" s="232"/>
      <c r="UPG38" s="233"/>
      <c r="UPH38" s="234"/>
      <c r="UPI38" s="42"/>
      <c r="UPJ38" s="43"/>
      <c r="UPK38" s="44"/>
      <c r="UPL38" s="41"/>
      <c r="UPM38" s="232"/>
      <c r="UPN38" s="233"/>
      <c r="UPO38" s="234"/>
      <c r="UPP38" s="42"/>
      <c r="UPQ38" s="43"/>
      <c r="UPR38" s="44"/>
      <c r="UPS38" s="41"/>
      <c r="UPT38" s="232"/>
      <c r="UPU38" s="233"/>
      <c r="UPV38" s="234"/>
      <c r="UPW38" s="42"/>
      <c r="UPX38" s="43"/>
      <c r="UPY38" s="44"/>
      <c r="UPZ38" s="41"/>
      <c r="UQA38" s="232"/>
      <c r="UQB38" s="233"/>
      <c r="UQC38" s="234"/>
      <c r="UQD38" s="42"/>
      <c r="UQE38" s="43"/>
      <c r="UQF38" s="44"/>
      <c r="UQG38" s="41"/>
      <c r="UQH38" s="232"/>
      <c r="UQI38" s="233"/>
      <c r="UQJ38" s="234"/>
      <c r="UQK38" s="42"/>
      <c r="UQL38" s="43"/>
      <c r="UQM38" s="44"/>
      <c r="UQN38" s="41"/>
      <c r="UQO38" s="232"/>
      <c r="UQP38" s="233"/>
      <c r="UQQ38" s="234"/>
      <c r="UQR38" s="42"/>
      <c r="UQS38" s="43"/>
      <c r="UQT38" s="44"/>
      <c r="UQU38" s="41"/>
      <c r="UQV38" s="232"/>
      <c r="UQW38" s="233"/>
      <c r="UQX38" s="234"/>
      <c r="UQY38" s="42"/>
      <c r="UQZ38" s="43"/>
      <c r="URA38" s="44"/>
      <c r="URB38" s="41"/>
      <c r="URC38" s="232"/>
      <c r="URD38" s="233"/>
      <c r="URE38" s="234"/>
      <c r="URF38" s="42"/>
      <c r="URG38" s="43"/>
      <c r="URH38" s="44"/>
      <c r="URI38" s="41"/>
      <c r="URJ38" s="232"/>
      <c r="URK38" s="233"/>
      <c r="URL38" s="234"/>
      <c r="URM38" s="42"/>
      <c r="URN38" s="43"/>
      <c r="URO38" s="44"/>
      <c r="URP38" s="41"/>
      <c r="URQ38" s="232"/>
      <c r="URR38" s="233"/>
      <c r="URS38" s="234"/>
      <c r="URT38" s="42"/>
      <c r="URU38" s="43"/>
      <c r="URV38" s="44"/>
      <c r="URW38" s="41"/>
      <c r="URX38" s="232"/>
      <c r="URY38" s="233"/>
      <c r="URZ38" s="234"/>
      <c r="USA38" s="42"/>
      <c r="USB38" s="43"/>
      <c r="USC38" s="44"/>
      <c r="USD38" s="41"/>
      <c r="USE38" s="232"/>
      <c r="USF38" s="233"/>
      <c r="USG38" s="234"/>
      <c r="USH38" s="42"/>
      <c r="USI38" s="43"/>
      <c r="USJ38" s="44"/>
      <c r="USK38" s="41"/>
      <c r="USL38" s="232"/>
      <c r="USM38" s="233"/>
      <c r="USN38" s="234"/>
      <c r="USO38" s="42"/>
      <c r="USP38" s="43"/>
      <c r="USQ38" s="44"/>
      <c r="USR38" s="41"/>
      <c r="USS38" s="232"/>
      <c r="UST38" s="233"/>
      <c r="USU38" s="234"/>
      <c r="USV38" s="42"/>
      <c r="USW38" s="43"/>
      <c r="USX38" s="44"/>
      <c r="USY38" s="41"/>
      <c r="USZ38" s="232"/>
      <c r="UTA38" s="233"/>
      <c r="UTB38" s="234"/>
      <c r="UTC38" s="42"/>
      <c r="UTD38" s="43"/>
      <c r="UTE38" s="44"/>
      <c r="UTF38" s="41"/>
      <c r="UTG38" s="232"/>
      <c r="UTH38" s="233"/>
      <c r="UTI38" s="234"/>
      <c r="UTJ38" s="42"/>
      <c r="UTK38" s="43"/>
      <c r="UTL38" s="44"/>
      <c r="UTM38" s="41"/>
      <c r="UTN38" s="232"/>
      <c r="UTO38" s="233"/>
      <c r="UTP38" s="234"/>
      <c r="UTQ38" s="42"/>
      <c r="UTR38" s="43"/>
      <c r="UTS38" s="44"/>
      <c r="UTT38" s="41"/>
      <c r="UTU38" s="232"/>
      <c r="UTV38" s="233"/>
      <c r="UTW38" s="234"/>
      <c r="UTX38" s="42"/>
      <c r="UTY38" s="43"/>
      <c r="UTZ38" s="44"/>
      <c r="UUA38" s="41"/>
      <c r="UUB38" s="232"/>
      <c r="UUC38" s="233"/>
      <c r="UUD38" s="234"/>
      <c r="UUE38" s="42"/>
      <c r="UUF38" s="43"/>
      <c r="UUG38" s="44"/>
      <c r="UUH38" s="41"/>
      <c r="UUI38" s="232"/>
      <c r="UUJ38" s="233"/>
      <c r="UUK38" s="234"/>
      <c r="UUL38" s="42"/>
      <c r="UUM38" s="43"/>
      <c r="UUN38" s="44"/>
      <c r="UUO38" s="41"/>
      <c r="UUP38" s="232"/>
      <c r="UUQ38" s="233"/>
      <c r="UUR38" s="234"/>
      <c r="UUS38" s="42"/>
      <c r="UUT38" s="43"/>
      <c r="UUU38" s="44"/>
      <c r="UUV38" s="41"/>
      <c r="UUW38" s="232"/>
      <c r="UUX38" s="233"/>
      <c r="UUY38" s="234"/>
      <c r="UUZ38" s="42"/>
      <c r="UVA38" s="43"/>
      <c r="UVB38" s="44"/>
      <c r="UVC38" s="41"/>
      <c r="UVD38" s="232"/>
      <c r="UVE38" s="233"/>
      <c r="UVF38" s="234"/>
      <c r="UVG38" s="42"/>
      <c r="UVH38" s="43"/>
      <c r="UVI38" s="44"/>
      <c r="UVJ38" s="41"/>
      <c r="UVK38" s="232"/>
      <c r="UVL38" s="233"/>
      <c r="UVM38" s="234"/>
      <c r="UVN38" s="42"/>
      <c r="UVO38" s="43"/>
      <c r="UVP38" s="44"/>
      <c r="UVQ38" s="41"/>
      <c r="UVR38" s="232"/>
      <c r="UVS38" s="233"/>
      <c r="UVT38" s="234"/>
      <c r="UVU38" s="42"/>
      <c r="UVV38" s="43"/>
      <c r="UVW38" s="44"/>
      <c r="UVX38" s="41"/>
      <c r="UVY38" s="232"/>
      <c r="UVZ38" s="233"/>
      <c r="UWA38" s="234"/>
      <c r="UWB38" s="42"/>
      <c r="UWC38" s="43"/>
      <c r="UWD38" s="44"/>
      <c r="UWE38" s="41"/>
      <c r="UWF38" s="232"/>
      <c r="UWG38" s="233"/>
      <c r="UWH38" s="234"/>
      <c r="UWI38" s="42"/>
      <c r="UWJ38" s="43"/>
      <c r="UWK38" s="44"/>
      <c r="UWL38" s="41"/>
      <c r="UWM38" s="232"/>
      <c r="UWN38" s="233"/>
      <c r="UWO38" s="234"/>
      <c r="UWP38" s="42"/>
      <c r="UWQ38" s="43"/>
      <c r="UWR38" s="44"/>
      <c r="UWS38" s="41"/>
      <c r="UWT38" s="232"/>
      <c r="UWU38" s="233"/>
      <c r="UWV38" s="234"/>
      <c r="UWW38" s="42"/>
      <c r="UWX38" s="43"/>
      <c r="UWY38" s="44"/>
      <c r="UWZ38" s="41"/>
      <c r="UXA38" s="232"/>
      <c r="UXB38" s="233"/>
      <c r="UXC38" s="234"/>
      <c r="UXD38" s="42"/>
      <c r="UXE38" s="43"/>
      <c r="UXF38" s="44"/>
      <c r="UXG38" s="41"/>
      <c r="UXH38" s="232"/>
      <c r="UXI38" s="233"/>
      <c r="UXJ38" s="234"/>
      <c r="UXK38" s="42"/>
      <c r="UXL38" s="43"/>
      <c r="UXM38" s="44"/>
      <c r="UXN38" s="41"/>
      <c r="UXO38" s="232"/>
      <c r="UXP38" s="233"/>
      <c r="UXQ38" s="234"/>
      <c r="UXR38" s="42"/>
      <c r="UXS38" s="43"/>
      <c r="UXT38" s="44"/>
      <c r="UXU38" s="41"/>
      <c r="UXV38" s="232"/>
      <c r="UXW38" s="233"/>
      <c r="UXX38" s="234"/>
      <c r="UXY38" s="42"/>
      <c r="UXZ38" s="43"/>
      <c r="UYA38" s="44"/>
      <c r="UYB38" s="41"/>
      <c r="UYC38" s="232"/>
      <c r="UYD38" s="233"/>
      <c r="UYE38" s="234"/>
      <c r="UYF38" s="42"/>
      <c r="UYG38" s="43"/>
      <c r="UYH38" s="44"/>
      <c r="UYI38" s="41"/>
      <c r="UYJ38" s="232"/>
      <c r="UYK38" s="233"/>
      <c r="UYL38" s="234"/>
      <c r="UYM38" s="42"/>
      <c r="UYN38" s="43"/>
      <c r="UYO38" s="44"/>
      <c r="UYP38" s="41"/>
      <c r="UYQ38" s="232"/>
      <c r="UYR38" s="233"/>
      <c r="UYS38" s="234"/>
      <c r="UYT38" s="42"/>
      <c r="UYU38" s="43"/>
      <c r="UYV38" s="44"/>
      <c r="UYW38" s="41"/>
      <c r="UYX38" s="232"/>
      <c r="UYY38" s="233"/>
      <c r="UYZ38" s="234"/>
      <c r="UZA38" s="42"/>
      <c r="UZB38" s="43"/>
      <c r="UZC38" s="44"/>
      <c r="UZD38" s="41"/>
      <c r="UZE38" s="232"/>
      <c r="UZF38" s="233"/>
      <c r="UZG38" s="234"/>
      <c r="UZH38" s="42"/>
      <c r="UZI38" s="43"/>
      <c r="UZJ38" s="44"/>
      <c r="UZK38" s="41"/>
      <c r="UZL38" s="232"/>
      <c r="UZM38" s="233"/>
      <c r="UZN38" s="234"/>
      <c r="UZO38" s="42"/>
      <c r="UZP38" s="43"/>
      <c r="UZQ38" s="44"/>
      <c r="UZR38" s="41"/>
      <c r="UZS38" s="232"/>
      <c r="UZT38" s="233"/>
      <c r="UZU38" s="234"/>
      <c r="UZV38" s="42"/>
      <c r="UZW38" s="43"/>
      <c r="UZX38" s="44"/>
      <c r="UZY38" s="41"/>
      <c r="UZZ38" s="232"/>
      <c r="VAA38" s="233"/>
      <c r="VAB38" s="234"/>
      <c r="VAC38" s="42"/>
      <c r="VAD38" s="43"/>
      <c r="VAE38" s="44"/>
      <c r="VAF38" s="41"/>
      <c r="VAG38" s="232"/>
      <c r="VAH38" s="233"/>
      <c r="VAI38" s="234"/>
      <c r="VAJ38" s="42"/>
      <c r="VAK38" s="43"/>
      <c r="VAL38" s="44"/>
      <c r="VAM38" s="41"/>
      <c r="VAN38" s="232"/>
      <c r="VAO38" s="233"/>
      <c r="VAP38" s="234"/>
      <c r="VAQ38" s="42"/>
      <c r="VAR38" s="43"/>
      <c r="VAS38" s="44"/>
      <c r="VAT38" s="41"/>
      <c r="VAU38" s="232"/>
      <c r="VAV38" s="233"/>
      <c r="VAW38" s="234"/>
      <c r="VAX38" s="42"/>
      <c r="VAY38" s="43"/>
      <c r="VAZ38" s="44"/>
      <c r="VBA38" s="41"/>
      <c r="VBB38" s="232"/>
      <c r="VBC38" s="233"/>
      <c r="VBD38" s="234"/>
      <c r="VBE38" s="42"/>
      <c r="VBF38" s="43"/>
      <c r="VBG38" s="44"/>
      <c r="VBH38" s="41"/>
      <c r="VBI38" s="232"/>
      <c r="VBJ38" s="233"/>
      <c r="VBK38" s="234"/>
      <c r="VBL38" s="42"/>
      <c r="VBM38" s="43"/>
      <c r="VBN38" s="44"/>
      <c r="VBO38" s="41"/>
      <c r="VBP38" s="232"/>
      <c r="VBQ38" s="233"/>
      <c r="VBR38" s="234"/>
      <c r="VBS38" s="42"/>
      <c r="VBT38" s="43"/>
      <c r="VBU38" s="44"/>
      <c r="VBV38" s="41"/>
      <c r="VBW38" s="232"/>
      <c r="VBX38" s="233"/>
      <c r="VBY38" s="234"/>
      <c r="VBZ38" s="42"/>
      <c r="VCA38" s="43"/>
      <c r="VCB38" s="44"/>
      <c r="VCC38" s="41"/>
      <c r="VCD38" s="232"/>
      <c r="VCE38" s="233"/>
      <c r="VCF38" s="234"/>
      <c r="VCG38" s="42"/>
      <c r="VCH38" s="43"/>
      <c r="VCI38" s="44"/>
      <c r="VCJ38" s="41"/>
      <c r="VCK38" s="232"/>
      <c r="VCL38" s="233"/>
      <c r="VCM38" s="234"/>
      <c r="VCN38" s="42"/>
      <c r="VCO38" s="43"/>
      <c r="VCP38" s="44"/>
      <c r="VCQ38" s="41"/>
      <c r="VCR38" s="232"/>
      <c r="VCS38" s="233"/>
      <c r="VCT38" s="234"/>
      <c r="VCU38" s="42"/>
      <c r="VCV38" s="43"/>
      <c r="VCW38" s="44"/>
      <c r="VCX38" s="41"/>
      <c r="VCY38" s="232"/>
      <c r="VCZ38" s="233"/>
      <c r="VDA38" s="234"/>
      <c r="VDB38" s="42"/>
      <c r="VDC38" s="43"/>
      <c r="VDD38" s="44"/>
      <c r="VDE38" s="41"/>
      <c r="VDF38" s="232"/>
      <c r="VDG38" s="233"/>
      <c r="VDH38" s="234"/>
      <c r="VDI38" s="42"/>
      <c r="VDJ38" s="43"/>
      <c r="VDK38" s="44"/>
      <c r="VDL38" s="41"/>
      <c r="VDM38" s="232"/>
      <c r="VDN38" s="233"/>
      <c r="VDO38" s="234"/>
      <c r="VDP38" s="42"/>
      <c r="VDQ38" s="43"/>
      <c r="VDR38" s="44"/>
      <c r="VDS38" s="41"/>
      <c r="VDT38" s="232"/>
      <c r="VDU38" s="233"/>
      <c r="VDV38" s="234"/>
      <c r="VDW38" s="42"/>
      <c r="VDX38" s="43"/>
      <c r="VDY38" s="44"/>
      <c r="VDZ38" s="41"/>
      <c r="VEA38" s="232"/>
      <c r="VEB38" s="233"/>
      <c r="VEC38" s="234"/>
      <c r="VED38" s="42"/>
      <c r="VEE38" s="43"/>
      <c r="VEF38" s="44"/>
      <c r="VEG38" s="41"/>
      <c r="VEH38" s="232"/>
      <c r="VEI38" s="233"/>
      <c r="VEJ38" s="234"/>
      <c r="VEK38" s="42"/>
      <c r="VEL38" s="43"/>
      <c r="VEM38" s="44"/>
      <c r="VEN38" s="41"/>
      <c r="VEO38" s="232"/>
      <c r="VEP38" s="233"/>
      <c r="VEQ38" s="234"/>
      <c r="VER38" s="42"/>
      <c r="VES38" s="43"/>
      <c r="VET38" s="44"/>
      <c r="VEU38" s="41"/>
      <c r="VEV38" s="232"/>
      <c r="VEW38" s="233"/>
      <c r="VEX38" s="234"/>
      <c r="VEY38" s="42"/>
      <c r="VEZ38" s="43"/>
      <c r="VFA38" s="44"/>
      <c r="VFB38" s="41"/>
      <c r="VFC38" s="232"/>
      <c r="VFD38" s="233"/>
      <c r="VFE38" s="234"/>
      <c r="VFF38" s="42"/>
      <c r="VFG38" s="43"/>
      <c r="VFH38" s="44"/>
      <c r="VFI38" s="41"/>
      <c r="VFJ38" s="232"/>
      <c r="VFK38" s="233"/>
      <c r="VFL38" s="234"/>
      <c r="VFM38" s="42"/>
      <c r="VFN38" s="43"/>
      <c r="VFO38" s="44"/>
      <c r="VFP38" s="41"/>
      <c r="VFQ38" s="232"/>
      <c r="VFR38" s="233"/>
      <c r="VFS38" s="234"/>
      <c r="VFT38" s="42"/>
      <c r="VFU38" s="43"/>
      <c r="VFV38" s="44"/>
      <c r="VFW38" s="41"/>
      <c r="VFX38" s="232"/>
      <c r="VFY38" s="233"/>
      <c r="VFZ38" s="234"/>
      <c r="VGA38" s="42"/>
      <c r="VGB38" s="43"/>
      <c r="VGC38" s="44"/>
      <c r="VGD38" s="41"/>
      <c r="VGE38" s="232"/>
      <c r="VGF38" s="233"/>
      <c r="VGG38" s="234"/>
      <c r="VGH38" s="42"/>
      <c r="VGI38" s="43"/>
      <c r="VGJ38" s="44"/>
      <c r="VGK38" s="41"/>
      <c r="VGL38" s="232"/>
      <c r="VGM38" s="233"/>
      <c r="VGN38" s="234"/>
      <c r="VGO38" s="42"/>
      <c r="VGP38" s="43"/>
      <c r="VGQ38" s="44"/>
      <c r="VGR38" s="41"/>
      <c r="VGS38" s="232"/>
      <c r="VGT38" s="233"/>
      <c r="VGU38" s="234"/>
      <c r="VGV38" s="42"/>
      <c r="VGW38" s="43"/>
      <c r="VGX38" s="44"/>
      <c r="VGY38" s="41"/>
      <c r="VGZ38" s="232"/>
      <c r="VHA38" s="233"/>
      <c r="VHB38" s="234"/>
      <c r="VHC38" s="42"/>
      <c r="VHD38" s="43"/>
      <c r="VHE38" s="44"/>
      <c r="VHF38" s="41"/>
      <c r="VHG38" s="232"/>
      <c r="VHH38" s="233"/>
      <c r="VHI38" s="234"/>
      <c r="VHJ38" s="42"/>
      <c r="VHK38" s="43"/>
      <c r="VHL38" s="44"/>
      <c r="VHM38" s="41"/>
      <c r="VHN38" s="232"/>
      <c r="VHO38" s="233"/>
      <c r="VHP38" s="234"/>
      <c r="VHQ38" s="42"/>
      <c r="VHR38" s="43"/>
      <c r="VHS38" s="44"/>
      <c r="VHT38" s="41"/>
      <c r="VHU38" s="232"/>
      <c r="VHV38" s="233"/>
      <c r="VHW38" s="234"/>
      <c r="VHX38" s="42"/>
      <c r="VHY38" s="43"/>
      <c r="VHZ38" s="44"/>
      <c r="VIA38" s="41"/>
      <c r="VIB38" s="232"/>
      <c r="VIC38" s="233"/>
      <c r="VID38" s="234"/>
      <c r="VIE38" s="42"/>
      <c r="VIF38" s="43"/>
      <c r="VIG38" s="44"/>
      <c r="VIH38" s="41"/>
      <c r="VII38" s="232"/>
      <c r="VIJ38" s="233"/>
      <c r="VIK38" s="234"/>
      <c r="VIL38" s="42"/>
      <c r="VIM38" s="43"/>
      <c r="VIN38" s="44"/>
      <c r="VIO38" s="41"/>
      <c r="VIP38" s="232"/>
      <c r="VIQ38" s="233"/>
      <c r="VIR38" s="234"/>
      <c r="VIS38" s="42"/>
      <c r="VIT38" s="43"/>
      <c r="VIU38" s="44"/>
      <c r="VIV38" s="41"/>
      <c r="VIW38" s="232"/>
      <c r="VIX38" s="233"/>
      <c r="VIY38" s="234"/>
      <c r="VIZ38" s="42"/>
      <c r="VJA38" s="43"/>
      <c r="VJB38" s="44"/>
      <c r="VJC38" s="41"/>
      <c r="VJD38" s="232"/>
      <c r="VJE38" s="233"/>
      <c r="VJF38" s="234"/>
      <c r="VJG38" s="42"/>
      <c r="VJH38" s="43"/>
      <c r="VJI38" s="44"/>
      <c r="VJJ38" s="41"/>
      <c r="VJK38" s="232"/>
      <c r="VJL38" s="233"/>
      <c r="VJM38" s="234"/>
      <c r="VJN38" s="42"/>
      <c r="VJO38" s="43"/>
      <c r="VJP38" s="44"/>
      <c r="VJQ38" s="41"/>
      <c r="VJR38" s="232"/>
      <c r="VJS38" s="233"/>
      <c r="VJT38" s="234"/>
      <c r="VJU38" s="42"/>
      <c r="VJV38" s="43"/>
      <c r="VJW38" s="44"/>
      <c r="VJX38" s="41"/>
      <c r="VJY38" s="232"/>
      <c r="VJZ38" s="233"/>
      <c r="VKA38" s="234"/>
      <c r="VKB38" s="42"/>
      <c r="VKC38" s="43"/>
      <c r="VKD38" s="44"/>
      <c r="VKE38" s="41"/>
      <c r="VKF38" s="232"/>
      <c r="VKG38" s="233"/>
      <c r="VKH38" s="234"/>
      <c r="VKI38" s="42"/>
      <c r="VKJ38" s="43"/>
      <c r="VKK38" s="44"/>
      <c r="VKL38" s="41"/>
      <c r="VKM38" s="232"/>
      <c r="VKN38" s="233"/>
      <c r="VKO38" s="234"/>
      <c r="VKP38" s="42"/>
      <c r="VKQ38" s="43"/>
      <c r="VKR38" s="44"/>
      <c r="VKS38" s="41"/>
      <c r="VKT38" s="232"/>
      <c r="VKU38" s="233"/>
      <c r="VKV38" s="234"/>
      <c r="VKW38" s="42"/>
      <c r="VKX38" s="43"/>
      <c r="VKY38" s="44"/>
      <c r="VKZ38" s="41"/>
      <c r="VLA38" s="232"/>
      <c r="VLB38" s="233"/>
      <c r="VLC38" s="234"/>
      <c r="VLD38" s="42"/>
      <c r="VLE38" s="43"/>
      <c r="VLF38" s="44"/>
      <c r="VLG38" s="41"/>
      <c r="VLH38" s="232"/>
      <c r="VLI38" s="233"/>
      <c r="VLJ38" s="234"/>
      <c r="VLK38" s="42"/>
      <c r="VLL38" s="43"/>
      <c r="VLM38" s="44"/>
      <c r="VLN38" s="41"/>
      <c r="VLO38" s="232"/>
      <c r="VLP38" s="233"/>
      <c r="VLQ38" s="234"/>
      <c r="VLR38" s="42"/>
      <c r="VLS38" s="43"/>
      <c r="VLT38" s="44"/>
      <c r="VLU38" s="41"/>
      <c r="VLV38" s="232"/>
      <c r="VLW38" s="233"/>
      <c r="VLX38" s="234"/>
      <c r="VLY38" s="42"/>
      <c r="VLZ38" s="43"/>
      <c r="VMA38" s="44"/>
      <c r="VMB38" s="41"/>
      <c r="VMC38" s="232"/>
      <c r="VMD38" s="233"/>
      <c r="VME38" s="234"/>
      <c r="VMF38" s="42"/>
      <c r="VMG38" s="43"/>
      <c r="VMH38" s="44"/>
      <c r="VMI38" s="41"/>
      <c r="VMJ38" s="232"/>
      <c r="VMK38" s="233"/>
      <c r="VML38" s="234"/>
      <c r="VMM38" s="42"/>
      <c r="VMN38" s="43"/>
      <c r="VMO38" s="44"/>
      <c r="VMP38" s="41"/>
      <c r="VMQ38" s="232"/>
      <c r="VMR38" s="233"/>
      <c r="VMS38" s="234"/>
      <c r="VMT38" s="42"/>
      <c r="VMU38" s="43"/>
      <c r="VMV38" s="44"/>
      <c r="VMW38" s="41"/>
      <c r="VMX38" s="232"/>
      <c r="VMY38" s="233"/>
      <c r="VMZ38" s="234"/>
      <c r="VNA38" s="42"/>
      <c r="VNB38" s="43"/>
      <c r="VNC38" s="44"/>
      <c r="VND38" s="41"/>
      <c r="VNE38" s="232"/>
      <c r="VNF38" s="233"/>
      <c r="VNG38" s="234"/>
      <c r="VNH38" s="42"/>
      <c r="VNI38" s="43"/>
      <c r="VNJ38" s="44"/>
      <c r="VNK38" s="41"/>
      <c r="VNL38" s="232"/>
      <c r="VNM38" s="233"/>
      <c r="VNN38" s="234"/>
      <c r="VNO38" s="42"/>
      <c r="VNP38" s="43"/>
      <c r="VNQ38" s="44"/>
      <c r="VNR38" s="41"/>
      <c r="VNS38" s="232"/>
      <c r="VNT38" s="233"/>
      <c r="VNU38" s="234"/>
      <c r="VNV38" s="42"/>
      <c r="VNW38" s="43"/>
      <c r="VNX38" s="44"/>
      <c r="VNY38" s="41"/>
      <c r="VNZ38" s="232"/>
      <c r="VOA38" s="233"/>
      <c r="VOB38" s="234"/>
      <c r="VOC38" s="42"/>
      <c r="VOD38" s="43"/>
      <c r="VOE38" s="44"/>
      <c r="VOF38" s="41"/>
      <c r="VOG38" s="232"/>
      <c r="VOH38" s="233"/>
      <c r="VOI38" s="234"/>
      <c r="VOJ38" s="42"/>
      <c r="VOK38" s="43"/>
      <c r="VOL38" s="44"/>
      <c r="VOM38" s="41"/>
      <c r="VON38" s="232"/>
      <c r="VOO38" s="233"/>
      <c r="VOP38" s="234"/>
      <c r="VOQ38" s="42"/>
      <c r="VOR38" s="43"/>
      <c r="VOS38" s="44"/>
      <c r="VOT38" s="41"/>
      <c r="VOU38" s="232"/>
      <c r="VOV38" s="233"/>
      <c r="VOW38" s="234"/>
      <c r="VOX38" s="42"/>
      <c r="VOY38" s="43"/>
      <c r="VOZ38" s="44"/>
      <c r="VPA38" s="41"/>
      <c r="VPB38" s="232"/>
      <c r="VPC38" s="233"/>
      <c r="VPD38" s="234"/>
      <c r="VPE38" s="42"/>
      <c r="VPF38" s="43"/>
      <c r="VPG38" s="44"/>
      <c r="VPH38" s="41"/>
      <c r="VPI38" s="232"/>
      <c r="VPJ38" s="233"/>
      <c r="VPK38" s="234"/>
      <c r="VPL38" s="42"/>
      <c r="VPM38" s="43"/>
      <c r="VPN38" s="44"/>
      <c r="VPO38" s="41"/>
      <c r="VPP38" s="232"/>
      <c r="VPQ38" s="233"/>
      <c r="VPR38" s="234"/>
      <c r="VPS38" s="42"/>
      <c r="VPT38" s="43"/>
      <c r="VPU38" s="44"/>
      <c r="VPV38" s="41"/>
      <c r="VPW38" s="232"/>
      <c r="VPX38" s="233"/>
      <c r="VPY38" s="234"/>
      <c r="VPZ38" s="42"/>
      <c r="VQA38" s="43"/>
      <c r="VQB38" s="44"/>
      <c r="VQC38" s="41"/>
      <c r="VQD38" s="232"/>
      <c r="VQE38" s="233"/>
      <c r="VQF38" s="234"/>
      <c r="VQG38" s="42"/>
      <c r="VQH38" s="43"/>
      <c r="VQI38" s="44"/>
      <c r="VQJ38" s="41"/>
      <c r="VQK38" s="232"/>
      <c r="VQL38" s="233"/>
      <c r="VQM38" s="234"/>
      <c r="VQN38" s="42"/>
      <c r="VQO38" s="43"/>
      <c r="VQP38" s="44"/>
      <c r="VQQ38" s="41"/>
      <c r="VQR38" s="232"/>
      <c r="VQS38" s="233"/>
      <c r="VQT38" s="234"/>
      <c r="VQU38" s="42"/>
      <c r="VQV38" s="43"/>
      <c r="VQW38" s="44"/>
      <c r="VQX38" s="41"/>
      <c r="VQY38" s="232"/>
      <c r="VQZ38" s="233"/>
      <c r="VRA38" s="234"/>
      <c r="VRB38" s="42"/>
      <c r="VRC38" s="43"/>
      <c r="VRD38" s="44"/>
      <c r="VRE38" s="41"/>
      <c r="VRF38" s="232"/>
      <c r="VRG38" s="233"/>
      <c r="VRH38" s="234"/>
      <c r="VRI38" s="42"/>
      <c r="VRJ38" s="43"/>
      <c r="VRK38" s="44"/>
      <c r="VRL38" s="41"/>
      <c r="VRM38" s="232"/>
      <c r="VRN38" s="233"/>
      <c r="VRO38" s="234"/>
      <c r="VRP38" s="42"/>
      <c r="VRQ38" s="43"/>
      <c r="VRR38" s="44"/>
      <c r="VRS38" s="41"/>
      <c r="VRT38" s="232"/>
      <c r="VRU38" s="233"/>
      <c r="VRV38" s="234"/>
      <c r="VRW38" s="42"/>
      <c r="VRX38" s="43"/>
      <c r="VRY38" s="44"/>
      <c r="VRZ38" s="41"/>
      <c r="VSA38" s="232"/>
      <c r="VSB38" s="233"/>
      <c r="VSC38" s="234"/>
      <c r="VSD38" s="42"/>
      <c r="VSE38" s="43"/>
      <c r="VSF38" s="44"/>
      <c r="VSG38" s="41"/>
      <c r="VSH38" s="232"/>
      <c r="VSI38" s="233"/>
      <c r="VSJ38" s="234"/>
      <c r="VSK38" s="42"/>
      <c r="VSL38" s="43"/>
      <c r="VSM38" s="44"/>
      <c r="VSN38" s="41"/>
      <c r="VSO38" s="232"/>
      <c r="VSP38" s="233"/>
      <c r="VSQ38" s="234"/>
      <c r="VSR38" s="42"/>
      <c r="VSS38" s="43"/>
      <c r="VST38" s="44"/>
      <c r="VSU38" s="41"/>
      <c r="VSV38" s="232"/>
      <c r="VSW38" s="233"/>
      <c r="VSX38" s="234"/>
      <c r="VSY38" s="42"/>
      <c r="VSZ38" s="43"/>
      <c r="VTA38" s="44"/>
      <c r="VTB38" s="41"/>
      <c r="VTC38" s="232"/>
      <c r="VTD38" s="233"/>
      <c r="VTE38" s="234"/>
      <c r="VTF38" s="42"/>
      <c r="VTG38" s="43"/>
      <c r="VTH38" s="44"/>
      <c r="VTI38" s="41"/>
      <c r="VTJ38" s="232"/>
      <c r="VTK38" s="233"/>
      <c r="VTL38" s="234"/>
      <c r="VTM38" s="42"/>
      <c r="VTN38" s="43"/>
      <c r="VTO38" s="44"/>
      <c r="VTP38" s="41"/>
      <c r="VTQ38" s="232"/>
      <c r="VTR38" s="233"/>
      <c r="VTS38" s="234"/>
      <c r="VTT38" s="42"/>
      <c r="VTU38" s="43"/>
      <c r="VTV38" s="44"/>
      <c r="VTW38" s="41"/>
      <c r="VTX38" s="232"/>
      <c r="VTY38" s="233"/>
      <c r="VTZ38" s="234"/>
      <c r="VUA38" s="42"/>
      <c r="VUB38" s="43"/>
      <c r="VUC38" s="44"/>
      <c r="VUD38" s="41"/>
      <c r="VUE38" s="232"/>
      <c r="VUF38" s="233"/>
      <c r="VUG38" s="234"/>
      <c r="VUH38" s="42"/>
      <c r="VUI38" s="43"/>
      <c r="VUJ38" s="44"/>
      <c r="VUK38" s="41"/>
      <c r="VUL38" s="232"/>
      <c r="VUM38" s="233"/>
      <c r="VUN38" s="234"/>
      <c r="VUO38" s="42"/>
      <c r="VUP38" s="43"/>
      <c r="VUQ38" s="44"/>
      <c r="VUR38" s="41"/>
      <c r="VUS38" s="232"/>
      <c r="VUT38" s="233"/>
      <c r="VUU38" s="234"/>
      <c r="VUV38" s="42"/>
      <c r="VUW38" s="43"/>
      <c r="VUX38" s="44"/>
      <c r="VUY38" s="41"/>
      <c r="VUZ38" s="232"/>
      <c r="VVA38" s="233"/>
      <c r="VVB38" s="234"/>
      <c r="VVC38" s="42"/>
      <c r="VVD38" s="43"/>
      <c r="VVE38" s="44"/>
      <c r="VVF38" s="41"/>
      <c r="VVG38" s="232"/>
      <c r="VVH38" s="233"/>
      <c r="VVI38" s="234"/>
      <c r="VVJ38" s="42"/>
      <c r="VVK38" s="43"/>
      <c r="VVL38" s="44"/>
      <c r="VVM38" s="41"/>
      <c r="VVN38" s="232"/>
      <c r="VVO38" s="233"/>
      <c r="VVP38" s="234"/>
      <c r="VVQ38" s="42"/>
      <c r="VVR38" s="43"/>
      <c r="VVS38" s="44"/>
      <c r="VVT38" s="41"/>
      <c r="VVU38" s="232"/>
      <c r="VVV38" s="233"/>
      <c r="VVW38" s="234"/>
      <c r="VVX38" s="42"/>
      <c r="VVY38" s="43"/>
      <c r="VVZ38" s="44"/>
      <c r="VWA38" s="41"/>
      <c r="VWB38" s="232"/>
      <c r="VWC38" s="233"/>
      <c r="VWD38" s="234"/>
      <c r="VWE38" s="42"/>
      <c r="VWF38" s="43"/>
      <c r="VWG38" s="44"/>
      <c r="VWH38" s="41"/>
      <c r="VWI38" s="232"/>
      <c r="VWJ38" s="233"/>
      <c r="VWK38" s="234"/>
      <c r="VWL38" s="42"/>
      <c r="VWM38" s="43"/>
      <c r="VWN38" s="44"/>
      <c r="VWO38" s="41"/>
      <c r="VWP38" s="232"/>
      <c r="VWQ38" s="233"/>
      <c r="VWR38" s="234"/>
      <c r="VWS38" s="42"/>
      <c r="VWT38" s="43"/>
      <c r="VWU38" s="44"/>
      <c r="VWV38" s="41"/>
      <c r="VWW38" s="232"/>
      <c r="VWX38" s="233"/>
      <c r="VWY38" s="234"/>
      <c r="VWZ38" s="42"/>
      <c r="VXA38" s="43"/>
      <c r="VXB38" s="44"/>
      <c r="VXC38" s="41"/>
      <c r="VXD38" s="232"/>
      <c r="VXE38" s="233"/>
      <c r="VXF38" s="234"/>
      <c r="VXG38" s="42"/>
      <c r="VXH38" s="43"/>
      <c r="VXI38" s="44"/>
      <c r="VXJ38" s="41"/>
      <c r="VXK38" s="232"/>
      <c r="VXL38" s="233"/>
      <c r="VXM38" s="234"/>
      <c r="VXN38" s="42"/>
      <c r="VXO38" s="43"/>
      <c r="VXP38" s="44"/>
      <c r="VXQ38" s="41"/>
      <c r="VXR38" s="232"/>
      <c r="VXS38" s="233"/>
      <c r="VXT38" s="234"/>
      <c r="VXU38" s="42"/>
      <c r="VXV38" s="43"/>
      <c r="VXW38" s="44"/>
      <c r="VXX38" s="41"/>
      <c r="VXY38" s="232"/>
      <c r="VXZ38" s="233"/>
      <c r="VYA38" s="234"/>
      <c r="VYB38" s="42"/>
      <c r="VYC38" s="43"/>
      <c r="VYD38" s="44"/>
      <c r="VYE38" s="41"/>
      <c r="VYF38" s="232"/>
      <c r="VYG38" s="233"/>
      <c r="VYH38" s="234"/>
      <c r="VYI38" s="42"/>
      <c r="VYJ38" s="43"/>
      <c r="VYK38" s="44"/>
      <c r="VYL38" s="41"/>
      <c r="VYM38" s="232"/>
      <c r="VYN38" s="233"/>
      <c r="VYO38" s="234"/>
      <c r="VYP38" s="42"/>
      <c r="VYQ38" s="43"/>
      <c r="VYR38" s="44"/>
      <c r="VYS38" s="41"/>
      <c r="VYT38" s="232"/>
      <c r="VYU38" s="233"/>
      <c r="VYV38" s="234"/>
      <c r="VYW38" s="42"/>
      <c r="VYX38" s="43"/>
      <c r="VYY38" s="44"/>
      <c r="VYZ38" s="41"/>
      <c r="VZA38" s="232"/>
      <c r="VZB38" s="233"/>
      <c r="VZC38" s="234"/>
      <c r="VZD38" s="42"/>
      <c r="VZE38" s="43"/>
      <c r="VZF38" s="44"/>
      <c r="VZG38" s="41"/>
      <c r="VZH38" s="232"/>
      <c r="VZI38" s="233"/>
      <c r="VZJ38" s="234"/>
      <c r="VZK38" s="42"/>
      <c r="VZL38" s="43"/>
      <c r="VZM38" s="44"/>
      <c r="VZN38" s="41"/>
      <c r="VZO38" s="232"/>
      <c r="VZP38" s="233"/>
      <c r="VZQ38" s="234"/>
      <c r="VZR38" s="42"/>
      <c r="VZS38" s="43"/>
      <c r="VZT38" s="44"/>
      <c r="VZU38" s="41"/>
      <c r="VZV38" s="232"/>
      <c r="VZW38" s="233"/>
      <c r="VZX38" s="234"/>
      <c r="VZY38" s="42"/>
      <c r="VZZ38" s="43"/>
      <c r="WAA38" s="44"/>
      <c r="WAB38" s="41"/>
      <c r="WAC38" s="232"/>
      <c r="WAD38" s="233"/>
      <c r="WAE38" s="234"/>
      <c r="WAF38" s="42"/>
      <c r="WAG38" s="43"/>
      <c r="WAH38" s="44"/>
      <c r="WAI38" s="41"/>
      <c r="WAJ38" s="232"/>
      <c r="WAK38" s="233"/>
      <c r="WAL38" s="234"/>
      <c r="WAM38" s="42"/>
      <c r="WAN38" s="43"/>
      <c r="WAO38" s="44"/>
      <c r="WAP38" s="41"/>
      <c r="WAQ38" s="232"/>
      <c r="WAR38" s="233"/>
      <c r="WAS38" s="234"/>
      <c r="WAT38" s="42"/>
      <c r="WAU38" s="43"/>
      <c r="WAV38" s="44"/>
      <c r="WAW38" s="41"/>
      <c r="WAX38" s="232"/>
      <c r="WAY38" s="233"/>
      <c r="WAZ38" s="234"/>
      <c r="WBA38" s="42"/>
      <c r="WBB38" s="43"/>
      <c r="WBC38" s="44"/>
      <c r="WBD38" s="41"/>
      <c r="WBE38" s="232"/>
      <c r="WBF38" s="233"/>
      <c r="WBG38" s="234"/>
      <c r="WBH38" s="42"/>
      <c r="WBI38" s="43"/>
      <c r="WBJ38" s="44"/>
      <c r="WBK38" s="41"/>
      <c r="WBL38" s="232"/>
      <c r="WBM38" s="233"/>
      <c r="WBN38" s="234"/>
      <c r="WBO38" s="42"/>
      <c r="WBP38" s="43"/>
      <c r="WBQ38" s="44"/>
      <c r="WBR38" s="41"/>
      <c r="WBS38" s="232"/>
      <c r="WBT38" s="233"/>
      <c r="WBU38" s="234"/>
      <c r="WBV38" s="42"/>
      <c r="WBW38" s="43"/>
      <c r="WBX38" s="44"/>
      <c r="WBY38" s="41"/>
      <c r="WBZ38" s="232"/>
      <c r="WCA38" s="233"/>
      <c r="WCB38" s="234"/>
      <c r="WCC38" s="42"/>
      <c r="WCD38" s="43"/>
      <c r="WCE38" s="44"/>
      <c r="WCF38" s="41"/>
      <c r="WCG38" s="232"/>
      <c r="WCH38" s="233"/>
      <c r="WCI38" s="234"/>
      <c r="WCJ38" s="42"/>
      <c r="WCK38" s="43"/>
      <c r="WCL38" s="44"/>
      <c r="WCM38" s="41"/>
      <c r="WCN38" s="232"/>
      <c r="WCO38" s="233"/>
      <c r="WCP38" s="234"/>
      <c r="WCQ38" s="42"/>
      <c r="WCR38" s="43"/>
      <c r="WCS38" s="44"/>
      <c r="WCT38" s="41"/>
      <c r="WCU38" s="232"/>
      <c r="WCV38" s="233"/>
      <c r="WCW38" s="234"/>
      <c r="WCX38" s="42"/>
      <c r="WCY38" s="43"/>
      <c r="WCZ38" s="44"/>
      <c r="WDA38" s="41"/>
      <c r="WDB38" s="232"/>
      <c r="WDC38" s="233"/>
      <c r="WDD38" s="234"/>
      <c r="WDE38" s="42"/>
      <c r="WDF38" s="43"/>
      <c r="WDG38" s="44"/>
      <c r="WDH38" s="41"/>
      <c r="WDI38" s="232"/>
      <c r="WDJ38" s="233"/>
      <c r="WDK38" s="234"/>
      <c r="WDL38" s="42"/>
      <c r="WDM38" s="43"/>
      <c r="WDN38" s="44"/>
      <c r="WDO38" s="41"/>
      <c r="WDP38" s="232"/>
      <c r="WDQ38" s="233"/>
      <c r="WDR38" s="234"/>
      <c r="WDS38" s="42"/>
      <c r="WDT38" s="43"/>
      <c r="WDU38" s="44"/>
      <c r="WDV38" s="41"/>
      <c r="WDW38" s="232"/>
      <c r="WDX38" s="233"/>
      <c r="WDY38" s="234"/>
      <c r="WDZ38" s="42"/>
      <c r="WEA38" s="43"/>
      <c r="WEB38" s="44"/>
      <c r="WEC38" s="41"/>
      <c r="WED38" s="232"/>
      <c r="WEE38" s="233"/>
      <c r="WEF38" s="234"/>
      <c r="WEG38" s="42"/>
      <c r="WEH38" s="43"/>
      <c r="WEI38" s="44"/>
      <c r="WEJ38" s="41"/>
      <c r="WEK38" s="232"/>
      <c r="WEL38" s="233"/>
      <c r="WEM38" s="234"/>
      <c r="WEN38" s="42"/>
      <c r="WEO38" s="43"/>
      <c r="WEP38" s="44"/>
      <c r="WEQ38" s="41"/>
      <c r="WER38" s="232"/>
      <c r="WES38" s="233"/>
      <c r="WET38" s="234"/>
      <c r="WEU38" s="42"/>
      <c r="WEV38" s="43"/>
      <c r="WEW38" s="44"/>
      <c r="WEX38" s="41"/>
      <c r="WEY38" s="232"/>
      <c r="WEZ38" s="233"/>
      <c r="WFA38" s="234"/>
      <c r="WFB38" s="42"/>
      <c r="WFC38" s="43"/>
      <c r="WFD38" s="44"/>
      <c r="WFE38" s="41"/>
      <c r="WFF38" s="232"/>
      <c r="WFG38" s="233"/>
      <c r="WFH38" s="234"/>
      <c r="WFI38" s="42"/>
      <c r="WFJ38" s="43"/>
      <c r="WFK38" s="44"/>
      <c r="WFL38" s="41"/>
      <c r="WFM38" s="232"/>
      <c r="WFN38" s="233"/>
      <c r="WFO38" s="234"/>
      <c r="WFP38" s="42"/>
      <c r="WFQ38" s="43"/>
      <c r="WFR38" s="44"/>
      <c r="WFS38" s="41"/>
      <c r="WFT38" s="232"/>
      <c r="WFU38" s="233"/>
      <c r="WFV38" s="234"/>
      <c r="WFW38" s="42"/>
      <c r="WFX38" s="43"/>
      <c r="WFY38" s="44"/>
      <c r="WFZ38" s="41"/>
      <c r="WGA38" s="232"/>
      <c r="WGB38" s="233"/>
      <c r="WGC38" s="234"/>
      <c r="WGD38" s="42"/>
      <c r="WGE38" s="43"/>
      <c r="WGF38" s="44"/>
      <c r="WGG38" s="41"/>
      <c r="WGH38" s="232"/>
      <c r="WGI38" s="233"/>
      <c r="WGJ38" s="234"/>
      <c r="WGK38" s="42"/>
      <c r="WGL38" s="43"/>
      <c r="WGM38" s="44"/>
      <c r="WGN38" s="41"/>
      <c r="WGO38" s="232"/>
      <c r="WGP38" s="233"/>
      <c r="WGQ38" s="234"/>
      <c r="WGR38" s="42"/>
      <c r="WGS38" s="43"/>
      <c r="WGT38" s="44"/>
      <c r="WGU38" s="41"/>
      <c r="WGV38" s="232"/>
      <c r="WGW38" s="233"/>
      <c r="WGX38" s="234"/>
      <c r="WGY38" s="42"/>
      <c r="WGZ38" s="43"/>
      <c r="WHA38" s="44"/>
      <c r="WHB38" s="41"/>
      <c r="WHC38" s="232"/>
      <c r="WHD38" s="233"/>
      <c r="WHE38" s="234"/>
      <c r="WHF38" s="42"/>
      <c r="WHG38" s="43"/>
      <c r="WHH38" s="44"/>
      <c r="WHI38" s="41"/>
      <c r="WHJ38" s="232"/>
      <c r="WHK38" s="233"/>
      <c r="WHL38" s="234"/>
      <c r="WHM38" s="42"/>
      <c r="WHN38" s="43"/>
      <c r="WHO38" s="44"/>
      <c r="WHP38" s="41"/>
      <c r="WHQ38" s="232"/>
      <c r="WHR38" s="233"/>
      <c r="WHS38" s="234"/>
      <c r="WHT38" s="42"/>
      <c r="WHU38" s="43"/>
      <c r="WHV38" s="44"/>
      <c r="WHW38" s="41"/>
      <c r="WHX38" s="232"/>
      <c r="WHY38" s="233"/>
      <c r="WHZ38" s="234"/>
      <c r="WIA38" s="42"/>
      <c r="WIB38" s="43"/>
      <c r="WIC38" s="44"/>
      <c r="WID38" s="41"/>
      <c r="WIE38" s="232"/>
      <c r="WIF38" s="233"/>
      <c r="WIG38" s="234"/>
      <c r="WIH38" s="42"/>
      <c r="WII38" s="43"/>
      <c r="WIJ38" s="44"/>
      <c r="WIK38" s="41"/>
      <c r="WIL38" s="232"/>
      <c r="WIM38" s="233"/>
      <c r="WIN38" s="234"/>
      <c r="WIO38" s="42"/>
      <c r="WIP38" s="43"/>
      <c r="WIQ38" s="44"/>
      <c r="WIR38" s="41"/>
      <c r="WIS38" s="232"/>
      <c r="WIT38" s="233"/>
      <c r="WIU38" s="234"/>
      <c r="WIV38" s="42"/>
      <c r="WIW38" s="43"/>
      <c r="WIX38" s="44"/>
      <c r="WIY38" s="41"/>
      <c r="WIZ38" s="232"/>
      <c r="WJA38" s="233"/>
      <c r="WJB38" s="234"/>
      <c r="WJC38" s="42"/>
      <c r="WJD38" s="43"/>
      <c r="WJE38" s="44"/>
      <c r="WJF38" s="41"/>
      <c r="WJG38" s="232"/>
      <c r="WJH38" s="233"/>
      <c r="WJI38" s="234"/>
      <c r="WJJ38" s="42"/>
      <c r="WJK38" s="43"/>
      <c r="WJL38" s="44"/>
      <c r="WJM38" s="41"/>
      <c r="WJN38" s="232"/>
      <c r="WJO38" s="233"/>
      <c r="WJP38" s="234"/>
      <c r="WJQ38" s="42"/>
      <c r="WJR38" s="43"/>
      <c r="WJS38" s="44"/>
      <c r="WJT38" s="41"/>
      <c r="WJU38" s="232"/>
      <c r="WJV38" s="233"/>
      <c r="WJW38" s="234"/>
      <c r="WJX38" s="42"/>
      <c r="WJY38" s="43"/>
      <c r="WJZ38" s="44"/>
      <c r="WKA38" s="41"/>
      <c r="WKB38" s="232"/>
      <c r="WKC38" s="233"/>
      <c r="WKD38" s="234"/>
      <c r="WKE38" s="42"/>
      <c r="WKF38" s="43"/>
      <c r="WKG38" s="44"/>
      <c r="WKH38" s="41"/>
      <c r="WKI38" s="232"/>
      <c r="WKJ38" s="233"/>
      <c r="WKK38" s="234"/>
      <c r="WKL38" s="42"/>
      <c r="WKM38" s="43"/>
      <c r="WKN38" s="44"/>
      <c r="WKO38" s="41"/>
      <c r="WKP38" s="232"/>
      <c r="WKQ38" s="233"/>
      <c r="WKR38" s="234"/>
      <c r="WKS38" s="42"/>
      <c r="WKT38" s="43"/>
      <c r="WKU38" s="44"/>
      <c r="WKV38" s="41"/>
      <c r="WKW38" s="232"/>
      <c r="WKX38" s="233"/>
      <c r="WKY38" s="234"/>
      <c r="WKZ38" s="42"/>
      <c r="WLA38" s="43"/>
      <c r="WLB38" s="44"/>
      <c r="WLC38" s="41"/>
      <c r="WLD38" s="232"/>
      <c r="WLE38" s="233"/>
      <c r="WLF38" s="234"/>
      <c r="WLG38" s="42"/>
      <c r="WLH38" s="43"/>
      <c r="WLI38" s="44"/>
      <c r="WLJ38" s="41"/>
      <c r="WLK38" s="232"/>
      <c r="WLL38" s="233"/>
      <c r="WLM38" s="234"/>
      <c r="WLN38" s="42"/>
      <c r="WLO38" s="43"/>
      <c r="WLP38" s="44"/>
      <c r="WLQ38" s="41"/>
      <c r="WLR38" s="232"/>
      <c r="WLS38" s="233"/>
      <c r="WLT38" s="234"/>
      <c r="WLU38" s="42"/>
      <c r="WLV38" s="43"/>
      <c r="WLW38" s="44"/>
      <c r="WLX38" s="41"/>
      <c r="WLY38" s="232"/>
      <c r="WLZ38" s="233"/>
      <c r="WMA38" s="234"/>
      <c r="WMB38" s="42"/>
      <c r="WMC38" s="43"/>
      <c r="WMD38" s="44"/>
      <c r="WME38" s="41"/>
      <c r="WMF38" s="232"/>
      <c r="WMG38" s="233"/>
      <c r="WMH38" s="234"/>
      <c r="WMI38" s="42"/>
      <c r="WMJ38" s="43"/>
      <c r="WMK38" s="44"/>
      <c r="WML38" s="41"/>
      <c r="WMM38" s="232"/>
      <c r="WMN38" s="233"/>
      <c r="WMO38" s="234"/>
      <c r="WMP38" s="42"/>
      <c r="WMQ38" s="43"/>
      <c r="WMR38" s="44"/>
      <c r="WMS38" s="41"/>
      <c r="WMT38" s="232"/>
      <c r="WMU38" s="233"/>
      <c r="WMV38" s="234"/>
      <c r="WMW38" s="42"/>
      <c r="WMX38" s="43"/>
      <c r="WMY38" s="44"/>
      <c r="WMZ38" s="41"/>
      <c r="WNA38" s="232"/>
      <c r="WNB38" s="233"/>
      <c r="WNC38" s="234"/>
      <c r="WND38" s="42"/>
      <c r="WNE38" s="43"/>
      <c r="WNF38" s="44"/>
      <c r="WNG38" s="41"/>
      <c r="WNH38" s="232"/>
      <c r="WNI38" s="233"/>
      <c r="WNJ38" s="234"/>
      <c r="WNK38" s="42"/>
      <c r="WNL38" s="43"/>
      <c r="WNM38" s="44"/>
      <c r="WNN38" s="41"/>
      <c r="WNO38" s="232"/>
      <c r="WNP38" s="233"/>
      <c r="WNQ38" s="234"/>
      <c r="WNR38" s="42"/>
      <c r="WNS38" s="43"/>
      <c r="WNT38" s="44"/>
      <c r="WNU38" s="41"/>
      <c r="WNV38" s="232"/>
      <c r="WNW38" s="233"/>
      <c r="WNX38" s="234"/>
      <c r="WNY38" s="42"/>
      <c r="WNZ38" s="43"/>
      <c r="WOA38" s="44"/>
      <c r="WOB38" s="41"/>
      <c r="WOC38" s="232"/>
      <c r="WOD38" s="233"/>
      <c r="WOE38" s="234"/>
      <c r="WOF38" s="42"/>
      <c r="WOG38" s="43"/>
      <c r="WOH38" s="44"/>
      <c r="WOI38" s="41"/>
      <c r="WOJ38" s="232"/>
      <c r="WOK38" s="233"/>
      <c r="WOL38" s="234"/>
      <c r="WOM38" s="42"/>
      <c r="WON38" s="43"/>
      <c r="WOO38" s="44"/>
      <c r="WOP38" s="41"/>
      <c r="WOQ38" s="232"/>
      <c r="WOR38" s="233"/>
      <c r="WOS38" s="234"/>
      <c r="WOT38" s="42"/>
      <c r="WOU38" s="43"/>
      <c r="WOV38" s="44"/>
      <c r="WOW38" s="41"/>
      <c r="WOX38" s="232"/>
      <c r="WOY38" s="233"/>
      <c r="WOZ38" s="234"/>
      <c r="WPA38" s="42"/>
      <c r="WPB38" s="43"/>
      <c r="WPC38" s="44"/>
      <c r="WPD38" s="41"/>
      <c r="WPE38" s="232"/>
      <c r="WPF38" s="233"/>
      <c r="WPG38" s="234"/>
      <c r="WPH38" s="42"/>
      <c r="WPI38" s="43"/>
      <c r="WPJ38" s="44"/>
      <c r="WPK38" s="41"/>
      <c r="WPL38" s="232"/>
      <c r="WPM38" s="233"/>
      <c r="WPN38" s="234"/>
      <c r="WPO38" s="42"/>
      <c r="WPP38" s="43"/>
      <c r="WPQ38" s="44"/>
      <c r="WPR38" s="41"/>
      <c r="WPS38" s="232"/>
      <c r="WPT38" s="233"/>
      <c r="WPU38" s="234"/>
      <c r="WPV38" s="42"/>
      <c r="WPW38" s="43"/>
      <c r="WPX38" s="44"/>
      <c r="WPY38" s="41"/>
      <c r="WPZ38" s="232"/>
      <c r="WQA38" s="233"/>
      <c r="WQB38" s="234"/>
      <c r="WQC38" s="42"/>
      <c r="WQD38" s="43"/>
      <c r="WQE38" s="44"/>
      <c r="WQF38" s="41"/>
      <c r="WQG38" s="232"/>
      <c r="WQH38" s="233"/>
      <c r="WQI38" s="234"/>
      <c r="WQJ38" s="42"/>
      <c r="WQK38" s="43"/>
      <c r="WQL38" s="44"/>
      <c r="WQM38" s="41"/>
      <c r="WQN38" s="232"/>
      <c r="WQO38" s="233"/>
      <c r="WQP38" s="234"/>
      <c r="WQQ38" s="42"/>
      <c r="WQR38" s="43"/>
      <c r="WQS38" s="44"/>
      <c r="WQT38" s="41"/>
      <c r="WQU38" s="232"/>
      <c r="WQV38" s="233"/>
      <c r="WQW38" s="234"/>
      <c r="WQX38" s="42"/>
      <c r="WQY38" s="43"/>
      <c r="WQZ38" s="44"/>
      <c r="WRA38" s="41"/>
      <c r="WRB38" s="232"/>
      <c r="WRC38" s="233"/>
      <c r="WRD38" s="234"/>
      <c r="WRE38" s="42"/>
      <c r="WRF38" s="43"/>
      <c r="WRG38" s="44"/>
      <c r="WRH38" s="41"/>
      <c r="WRI38" s="232"/>
      <c r="WRJ38" s="233"/>
      <c r="WRK38" s="234"/>
      <c r="WRL38" s="42"/>
      <c r="WRM38" s="43"/>
      <c r="WRN38" s="44"/>
      <c r="WRO38" s="41"/>
      <c r="WRP38" s="232"/>
      <c r="WRQ38" s="233"/>
      <c r="WRR38" s="234"/>
      <c r="WRS38" s="42"/>
      <c r="WRT38" s="43"/>
      <c r="WRU38" s="44"/>
      <c r="WRV38" s="41"/>
      <c r="WRW38" s="232"/>
      <c r="WRX38" s="233"/>
      <c r="WRY38" s="234"/>
      <c r="WRZ38" s="42"/>
      <c r="WSA38" s="43"/>
      <c r="WSB38" s="44"/>
      <c r="WSC38" s="41"/>
      <c r="WSD38" s="232"/>
      <c r="WSE38" s="233"/>
      <c r="WSF38" s="234"/>
      <c r="WSG38" s="42"/>
      <c r="WSH38" s="43"/>
      <c r="WSI38" s="44"/>
      <c r="WSJ38" s="41"/>
      <c r="WSK38" s="232"/>
      <c r="WSL38" s="233"/>
      <c r="WSM38" s="234"/>
      <c r="WSN38" s="42"/>
      <c r="WSO38" s="43"/>
      <c r="WSP38" s="44"/>
      <c r="WSQ38" s="41"/>
      <c r="WSR38" s="232"/>
      <c r="WSS38" s="233"/>
      <c r="WST38" s="234"/>
      <c r="WSU38" s="42"/>
      <c r="WSV38" s="43"/>
      <c r="WSW38" s="44"/>
      <c r="WSX38" s="41"/>
      <c r="WSY38" s="232"/>
      <c r="WSZ38" s="233"/>
      <c r="WTA38" s="234"/>
      <c r="WTB38" s="42"/>
      <c r="WTC38" s="43"/>
      <c r="WTD38" s="44"/>
      <c r="WTE38" s="41"/>
      <c r="WTF38" s="232"/>
      <c r="WTG38" s="233"/>
      <c r="WTH38" s="234"/>
      <c r="WTI38" s="42"/>
      <c r="WTJ38" s="43"/>
      <c r="WTK38" s="44"/>
      <c r="WTL38" s="41"/>
      <c r="WTM38" s="232"/>
      <c r="WTN38" s="233"/>
      <c r="WTO38" s="234"/>
      <c r="WTP38" s="42"/>
      <c r="WTQ38" s="43"/>
      <c r="WTR38" s="44"/>
      <c r="WTS38" s="41"/>
      <c r="WTT38" s="232"/>
      <c r="WTU38" s="233"/>
      <c r="WTV38" s="234"/>
      <c r="WTW38" s="42"/>
      <c r="WTX38" s="43"/>
      <c r="WTY38" s="44"/>
      <c r="WTZ38" s="41"/>
      <c r="WUA38" s="232"/>
      <c r="WUB38" s="233"/>
      <c r="WUC38" s="234"/>
      <c r="WUD38" s="42"/>
      <c r="WUE38" s="43"/>
      <c r="WUF38" s="44"/>
      <c r="WUG38" s="41"/>
      <c r="WUH38" s="232"/>
      <c r="WUI38" s="233"/>
      <c r="WUJ38" s="234"/>
      <c r="WUK38" s="42"/>
      <c r="WUL38" s="43"/>
      <c r="WUM38" s="44"/>
      <c r="WUN38" s="41"/>
      <c r="WUO38" s="232"/>
      <c r="WUP38" s="233"/>
      <c r="WUQ38" s="234"/>
      <c r="WUR38" s="42"/>
      <c r="WUS38" s="43"/>
      <c r="WUT38" s="44"/>
      <c r="WUU38" s="41"/>
      <c r="WUV38" s="232"/>
      <c r="WUW38" s="233"/>
      <c r="WUX38" s="234"/>
      <c r="WUY38" s="42"/>
      <c r="WUZ38" s="43"/>
      <c r="WVA38" s="44"/>
      <c r="WVB38" s="41"/>
      <c r="WVC38" s="232"/>
      <c r="WVD38" s="233"/>
      <c r="WVE38" s="234"/>
      <c r="WVF38" s="42"/>
      <c r="WVG38" s="43"/>
      <c r="WVH38" s="44"/>
      <c r="WVI38" s="41"/>
      <c r="WVJ38" s="232"/>
      <c r="WVK38" s="233"/>
      <c r="WVL38" s="234"/>
      <c r="WVM38" s="42"/>
      <c r="WVN38" s="43"/>
      <c r="WVO38" s="44"/>
      <c r="WVP38" s="41"/>
      <c r="WVQ38" s="232"/>
      <c r="WVR38" s="233"/>
      <c r="WVS38" s="234"/>
      <c r="WVT38" s="42"/>
      <c r="WVU38" s="43"/>
      <c r="WVV38" s="44"/>
      <c r="WVW38" s="41"/>
      <c r="WVX38" s="232"/>
      <c r="WVY38" s="233"/>
      <c r="WVZ38" s="234"/>
      <c r="WWA38" s="42"/>
      <c r="WWB38" s="43"/>
      <c r="WWC38" s="44"/>
      <c r="WWD38" s="41"/>
      <c r="WWE38" s="232"/>
      <c r="WWF38" s="233"/>
      <c r="WWG38" s="234"/>
      <c r="WWH38" s="42"/>
      <c r="WWI38" s="43"/>
      <c r="WWJ38" s="44"/>
      <c r="WWK38" s="41"/>
      <c r="WWL38" s="232"/>
      <c r="WWM38" s="233"/>
      <c r="WWN38" s="234"/>
      <c r="WWO38" s="42"/>
      <c r="WWP38" s="43"/>
      <c r="WWQ38" s="44"/>
      <c r="WWR38" s="41"/>
      <c r="WWS38" s="232"/>
      <c r="WWT38" s="233"/>
      <c r="WWU38" s="234"/>
      <c r="WWV38" s="42"/>
      <c r="WWW38" s="43"/>
      <c r="WWX38" s="44"/>
      <c r="WWY38" s="41"/>
      <c r="WWZ38" s="232"/>
      <c r="WXA38" s="233"/>
      <c r="WXB38" s="234"/>
      <c r="WXC38" s="42"/>
      <c r="WXD38" s="43"/>
      <c r="WXE38" s="44"/>
      <c r="WXF38" s="41"/>
      <c r="WXG38" s="232"/>
      <c r="WXH38" s="233"/>
      <c r="WXI38" s="234"/>
      <c r="WXJ38" s="42"/>
      <c r="WXK38" s="43"/>
      <c r="WXL38" s="44"/>
      <c r="WXM38" s="41"/>
      <c r="WXN38" s="232"/>
      <c r="WXO38" s="233"/>
      <c r="WXP38" s="234"/>
      <c r="WXQ38" s="42"/>
      <c r="WXR38" s="43"/>
      <c r="WXS38" s="44"/>
      <c r="WXT38" s="41"/>
      <c r="WXU38" s="232"/>
      <c r="WXV38" s="233"/>
      <c r="WXW38" s="234"/>
      <c r="WXX38" s="42"/>
      <c r="WXY38" s="43"/>
      <c r="WXZ38" s="44"/>
      <c r="WYA38" s="41"/>
      <c r="WYB38" s="232"/>
      <c r="WYC38" s="233"/>
      <c r="WYD38" s="234"/>
      <c r="WYE38" s="42"/>
      <c r="WYF38" s="43"/>
      <c r="WYG38" s="44"/>
      <c r="WYH38" s="41"/>
      <c r="WYI38" s="232"/>
      <c r="WYJ38" s="233"/>
      <c r="WYK38" s="234"/>
      <c r="WYL38" s="42"/>
      <c r="WYM38" s="43"/>
      <c r="WYN38" s="44"/>
      <c r="WYO38" s="41"/>
      <c r="WYP38" s="232"/>
      <c r="WYQ38" s="233"/>
      <c r="WYR38" s="234"/>
      <c r="WYS38" s="42"/>
      <c r="WYT38" s="43"/>
      <c r="WYU38" s="44"/>
      <c r="WYV38" s="41"/>
      <c r="WYW38" s="232"/>
      <c r="WYX38" s="233"/>
      <c r="WYY38" s="234"/>
      <c r="WYZ38" s="42"/>
      <c r="WZA38" s="43"/>
      <c r="WZB38" s="44"/>
      <c r="WZC38" s="41"/>
      <c r="WZD38" s="232"/>
      <c r="WZE38" s="233"/>
      <c r="WZF38" s="234"/>
      <c r="WZG38" s="42"/>
      <c r="WZH38" s="43"/>
      <c r="WZI38" s="44"/>
      <c r="WZJ38" s="41"/>
      <c r="WZK38" s="232"/>
      <c r="WZL38" s="233"/>
      <c r="WZM38" s="234"/>
      <c r="WZN38" s="42"/>
      <c r="WZO38" s="43"/>
      <c r="WZP38" s="44"/>
      <c r="WZQ38" s="41"/>
      <c r="WZR38" s="232"/>
      <c r="WZS38" s="233"/>
      <c r="WZT38" s="234"/>
      <c r="WZU38" s="42"/>
      <c r="WZV38" s="43"/>
      <c r="WZW38" s="44"/>
      <c r="WZX38" s="41"/>
      <c r="WZY38" s="232"/>
      <c r="WZZ38" s="233"/>
      <c r="XAA38" s="234"/>
      <c r="XAB38" s="42"/>
      <c r="XAC38" s="43"/>
      <c r="XAD38" s="44"/>
      <c r="XAE38" s="41"/>
      <c r="XAF38" s="232"/>
      <c r="XAG38" s="233"/>
      <c r="XAH38" s="234"/>
      <c r="XAI38" s="42"/>
      <c r="XAJ38" s="43"/>
      <c r="XAK38" s="44"/>
      <c r="XAL38" s="41"/>
      <c r="XAM38" s="232"/>
      <c r="XAN38" s="233"/>
      <c r="XAO38" s="234"/>
      <c r="XAP38" s="42"/>
      <c r="XAQ38" s="43"/>
      <c r="XAR38" s="44"/>
      <c r="XAS38" s="41"/>
      <c r="XAT38" s="232"/>
      <c r="XAU38" s="233"/>
      <c r="XAV38" s="234"/>
      <c r="XAW38" s="42"/>
      <c r="XAX38" s="43"/>
      <c r="XAY38" s="44"/>
      <c r="XAZ38" s="41"/>
      <c r="XBA38" s="232"/>
      <c r="XBB38" s="233"/>
      <c r="XBC38" s="234"/>
      <c r="XBD38" s="42"/>
      <c r="XBE38" s="43"/>
      <c r="XBF38" s="44"/>
      <c r="XBG38" s="41"/>
      <c r="XBH38" s="232"/>
      <c r="XBI38" s="233"/>
      <c r="XBJ38" s="234"/>
      <c r="XBK38" s="42"/>
      <c r="XBL38" s="43"/>
      <c r="XBM38" s="44"/>
      <c r="XBN38" s="41"/>
      <c r="XBO38" s="232"/>
      <c r="XBP38" s="233"/>
      <c r="XBQ38" s="234"/>
      <c r="XBR38" s="42"/>
      <c r="XBS38" s="43"/>
      <c r="XBT38" s="44"/>
      <c r="XBU38" s="41"/>
      <c r="XBV38" s="232"/>
      <c r="XBW38" s="233"/>
      <c r="XBX38" s="234"/>
      <c r="XBY38" s="42"/>
      <c r="XBZ38" s="43"/>
      <c r="XCA38" s="44"/>
      <c r="XCB38" s="41"/>
      <c r="XCC38" s="232"/>
      <c r="XCD38" s="233"/>
      <c r="XCE38" s="234"/>
      <c r="XCF38" s="42"/>
      <c r="XCG38" s="43"/>
      <c r="XCH38" s="44"/>
      <c r="XCI38" s="41"/>
      <c r="XCJ38" s="232"/>
      <c r="XCK38" s="233"/>
      <c r="XCL38" s="234"/>
      <c r="XCM38" s="42"/>
      <c r="XCN38" s="43"/>
      <c r="XCO38" s="44"/>
      <c r="XCP38" s="41"/>
      <c r="XCQ38" s="232"/>
      <c r="XCR38" s="233"/>
      <c r="XCS38" s="234"/>
      <c r="XCT38" s="42"/>
      <c r="XCU38" s="43"/>
      <c r="XCV38" s="44"/>
      <c r="XCW38" s="41"/>
      <c r="XCX38" s="232"/>
      <c r="XCY38" s="233"/>
      <c r="XCZ38" s="234"/>
      <c r="XDA38" s="42"/>
      <c r="XDB38" s="43"/>
      <c r="XDC38" s="44"/>
      <c r="XDD38" s="41"/>
      <c r="XDE38" s="232"/>
      <c r="XDF38" s="233"/>
      <c r="XDG38" s="234"/>
      <c r="XDH38" s="42"/>
      <c r="XDI38" s="43"/>
      <c r="XDJ38" s="44"/>
      <c r="XDK38" s="41"/>
      <c r="XDL38" s="232"/>
      <c r="XDM38" s="233"/>
      <c r="XDN38" s="234"/>
      <c r="XDO38" s="42"/>
      <c r="XDP38" s="43"/>
      <c r="XDQ38" s="44"/>
      <c r="XDR38" s="41"/>
      <c r="XDS38" s="232"/>
      <c r="XDT38" s="233"/>
      <c r="XDU38" s="234"/>
      <c r="XDV38" s="42"/>
      <c r="XDW38" s="43"/>
      <c r="XDX38" s="44"/>
      <c r="XDY38" s="41"/>
      <c r="XDZ38" s="232"/>
      <c r="XEA38" s="233"/>
      <c r="XEB38" s="234"/>
      <c r="XEC38" s="42"/>
      <c r="XED38" s="43"/>
      <c r="XEE38" s="44"/>
      <c r="XEF38" s="41"/>
      <c r="XEG38" s="232"/>
      <c r="XEH38" s="233"/>
      <c r="XEI38" s="234"/>
      <c r="XEJ38" s="42"/>
      <c r="XEK38" s="43"/>
      <c r="XEL38" s="44"/>
      <c r="XEM38" s="41"/>
      <c r="XEN38" s="232"/>
      <c r="XEO38" s="233"/>
      <c r="XEP38" s="234"/>
      <c r="XEQ38" s="42"/>
      <c r="XER38" s="43"/>
      <c r="XES38" s="44"/>
      <c r="XET38" s="41"/>
      <c r="XEU38" s="232"/>
      <c r="XEV38" s="233"/>
      <c r="XEW38" s="234"/>
      <c r="XEX38" s="42"/>
      <c r="XEY38" s="43"/>
      <c r="XEZ38" s="44"/>
      <c r="XFA38" s="41"/>
      <c r="XFB38" s="232"/>
      <c r="XFC38" s="233"/>
      <c r="XFD38" s="234"/>
    </row>
    <row r="39" spans="1:16384" ht="27.75" customHeight="1" x14ac:dyDescent="0.25">
      <c r="A39" s="139" t="s">
        <v>136</v>
      </c>
      <c r="B39" s="4" t="str">
        <f>'Цел.пок-ли'!B302</f>
        <v>Подпрограмма № 1 «Поддержка развития товариществ собственников недвижимости в многоквартирных домах»</v>
      </c>
      <c r="C39" s="125">
        <f>'Фин-е, вып-е'!F93</f>
        <v>1</v>
      </c>
      <c r="D39" s="125">
        <f>'Фин-е, вып-е'!G93</f>
        <v>1</v>
      </c>
      <c r="E39" s="125">
        <f>'Цел.пок-ли'!F302</f>
        <v>1</v>
      </c>
      <c r="F39" s="126">
        <f>C39*(0.5*D39+0.5*E39)</f>
        <v>1</v>
      </c>
      <c r="G39" s="2" t="s">
        <v>170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16384" ht="28.5" customHeight="1" x14ac:dyDescent="0.25">
      <c r="A40" s="63" t="s">
        <v>139</v>
      </c>
      <c r="B40" s="62" t="str">
        <f>'Цел.пок-ли'!B313</f>
        <v>Подпрограмма № 2 «Подготовка объектов и систем жизнеобеспечения к работе в отопительный период»</v>
      </c>
      <c r="C40" s="125">
        <f>'Фин-е, вып-е'!F94</f>
        <v>1</v>
      </c>
      <c r="D40" s="125">
        <f>'Фин-е, вып-е'!G94</f>
        <v>1</v>
      </c>
      <c r="E40" s="125">
        <f>'Цел.пок-ли'!F302</f>
        <v>1</v>
      </c>
      <c r="F40" s="126">
        <f>C40*(0.5*D40+0.5*E40)</f>
        <v>1</v>
      </c>
      <c r="G40" s="2" t="s">
        <v>170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16384" ht="17.25" customHeight="1" x14ac:dyDescent="0.25">
      <c r="A41" s="41" t="s">
        <v>66</v>
      </c>
      <c r="B41" s="232" t="str">
        <f>'Цел.пок-ли'!B321</f>
        <v>МП «Капитальный ремонт многоквартирных домов»</v>
      </c>
      <c r="C41" s="233"/>
      <c r="D41" s="234"/>
      <c r="E41" s="42">
        <f>'Цел.пок-ли'!F321</f>
        <v>0.91373801916932906</v>
      </c>
      <c r="F41" s="43">
        <f>0.8*F42+0.2*E41</f>
        <v>0.94642546320026688</v>
      </c>
      <c r="G41" s="44" t="s">
        <v>170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16384" ht="21.75" customHeight="1" x14ac:dyDescent="0.25">
      <c r="A42" s="132" t="s">
        <v>141</v>
      </c>
      <c r="B42" s="136" t="s">
        <v>301</v>
      </c>
      <c r="C42" s="125">
        <f>'Фин-е, вып-е'!F97</f>
        <v>0.97392115668184742</v>
      </c>
      <c r="D42" s="131">
        <f>'Фин-е, вып-е'!G100</f>
        <v>1</v>
      </c>
      <c r="E42" s="125">
        <f>'Цел.пок-ли'!F324</f>
        <v>0.96031746031746024</v>
      </c>
      <c r="F42" s="140">
        <f>C42*(0.5*D42+0.5*E42)</f>
        <v>0.95459732420800125</v>
      </c>
      <c r="G42" s="3" t="s">
        <v>170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16384" ht="17.25" customHeight="1" x14ac:dyDescent="0.25">
      <c r="A43" s="41" t="s">
        <v>68</v>
      </c>
      <c r="B43" s="232" t="str">
        <f>'Цел.пок-ли'!B329</f>
        <v>МП "Экономический потенциал"</v>
      </c>
      <c r="C43" s="233"/>
      <c r="D43" s="234"/>
      <c r="E43" s="42">
        <f>'Цел.пок-ли'!F329</f>
        <v>1</v>
      </c>
      <c r="F43" s="43">
        <f>0.8*(F44+F45+F46)/3+0.2*E43</f>
        <v>0.98394367171063402</v>
      </c>
      <c r="G43" s="44" t="s">
        <v>170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16384" ht="27" customHeight="1" x14ac:dyDescent="0.25">
      <c r="A44" s="127" t="s">
        <v>144</v>
      </c>
      <c r="B44" s="138" t="str">
        <f>'Цел.пок-ли'!B332</f>
        <v>Подпрограмма № 1 «Создание условий для ведения бизнеса на территории города Апатиты»</v>
      </c>
      <c r="C44" s="125">
        <f>'Фин-е, вып-е'!F106</f>
        <v>1</v>
      </c>
      <c r="D44" s="125">
        <f>'Фин-е, вып-е'!G106</f>
        <v>0.95499999999999996</v>
      </c>
      <c r="E44" s="125">
        <f>'Цел.пок-ли'!F332</f>
        <v>0.97830785952722255</v>
      </c>
      <c r="F44" s="126">
        <f>C44*(0.5*D44+0.5*E44)</f>
        <v>0.9666539297636112</v>
      </c>
      <c r="G44" s="2" t="s">
        <v>170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16384" ht="18.75" customHeight="1" x14ac:dyDescent="0.25">
      <c r="A45" s="2" t="s">
        <v>145</v>
      </c>
      <c r="B45" s="4" t="str">
        <f>'Цел.пок-ли'!B343</f>
        <v>Подпрограмма № 2 «Формирование благоприятной инвестиционной среды»</v>
      </c>
      <c r="C45" s="125" t="s">
        <v>163</v>
      </c>
      <c r="D45" s="125">
        <f>'Фин-е, вып-е'!G110</f>
        <v>1</v>
      </c>
      <c r="E45" s="125">
        <f>'Цел.пок-ли'!F343</f>
        <v>1</v>
      </c>
      <c r="F45" s="126">
        <f>1*(0.5*D45+0.5*E45)</f>
        <v>1</v>
      </c>
      <c r="G45" s="2" t="s">
        <v>170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16384" ht="18" customHeight="1" x14ac:dyDescent="0.25">
      <c r="A46" s="63" t="s">
        <v>146</v>
      </c>
      <c r="B46" s="1" t="str">
        <f>'Цел.пок-ли'!B352</f>
        <v>Подпрограмма № 3 «Развитие туризма»</v>
      </c>
      <c r="C46" s="125">
        <f>'Фин-е, вып-е'!F111</f>
        <v>1</v>
      </c>
      <c r="D46" s="125">
        <f>'Фин-е, вып-е'!G111</f>
        <v>1</v>
      </c>
      <c r="E46" s="125">
        <f>'Цел.пок-ли'!F352</f>
        <v>0.9462696783025325</v>
      </c>
      <c r="F46" s="126">
        <f>C46*(0.5*D46+0.5*E46)</f>
        <v>0.9731348391512662</v>
      </c>
      <c r="G46" s="127" t="s">
        <v>170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16384" ht="21" customHeight="1" x14ac:dyDescent="0.25">
      <c r="A47" s="41" t="s">
        <v>69</v>
      </c>
      <c r="B47" s="232" t="str">
        <f>'Цел.пок-ли'!B364</f>
        <v xml:space="preserve">МП «Муниципальное управление»  </v>
      </c>
      <c r="C47" s="233"/>
      <c r="D47" s="234"/>
      <c r="E47" s="42">
        <f>'Цел.пок-ли'!F364</f>
        <v>1</v>
      </c>
      <c r="F47" s="43">
        <f>0.8*(F48+F49+F50)/3+0.2*E47</f>
        <v>0.95079272794161862</v>
      </c>
      <c r="G47" s="44" t="s">
        <v>170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16384" ht="41.25" customHeight="1" x14ac:dyDescent="0.25">
      <c r="A48" s="141" t="s">
        <v>151</v>
      </c>
      <c r="B48" s="1" t="str">
        <f>'Цел.пок-ли'!B370</f>
        <v>Подпрограмма № 1 «Развитие архивного дела на территории муниципального образования город Апатиты с подведомственной территорией Мурманской области»</v>
      </c>
      <c r="C48" s="125">
        <f>'Фин-е, вып-е'!F116</f>
        <v>0.98125229429964866</v>
      </c>
      <c r="D48" s="125">
        <f>'Фин-е, вып-е'!G116</f>
        <v>1</v>
      </c>
      <c r="E48" s="125">
        <f>'Цел.пок-ли'!F370</f>
        <v>1</v>
      </c>
      <c r="F48" s="126">
        <f>C48*(0.5*D48+0.5*E48)</f>
        <v>0.98125229429964866</v>
      </c>
      <c r="G48" s="127" t="s">
        <v>170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43.5" customHeight="1" x14ac:dyDescent="0.25">
      <c r="A49" s="132" t="s">
        <v>194</v>
      </c>
      <c r="B49" s="136" t="str">
        <f>'Цел.пок-ли'!B375</f>
        <v xml:space="preserve">Подпрограмма № 2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49" s="125">
        <f>'Фин-е, вып-е'!F117</f>
        <v>0.94830211215408977</v>
      </c>
      <c r="D49" s="125">
        <f>'Фин-е, вып-е'!G117</f>
        <v>0.85199999999999998</v>
      </c>
      <c r="E49" s="125">
        <f>'Цел.пок-ли'!F375</f>
        <v>0.97040000000000004</v>
      </c>
      <c r="F49" s="126">
        <f>C49*(0.5*D49+0.5*E49)</f>
        <v>0.8640928845948066</v>
      </c>
      <c r="G49" s="127" t="s">
        <v>169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51" customHeight="1" x14ac:dyDescent="0.25">
      <c r="A50" s="142" t="s">
        <v>627</v>
      </c>
      <c r="B50" s="136" t="s">
        <v>633</v>
      </c>
      <c r="C50" s="125">
        <f>'Фин-е, вып-е'!F121</f>
        <v>0.97012755088661495</v>
      </c>
      <c r="D50" s="125">
        <f>'Фин-е, вып-е'!G121</f>
        <v>1</v>
      </c>
      <c r="E50" s="125">
        <f>'Цел.пок-ли'!F383</f>
        <v>1</v>
      </c>
      <c r="F50" s="126">
        <f>C50*(0.5*D50+0.5*E50)</f>
        <v>0.97012755088661495</v>
      </c>
      <c r="G50" s="2" t="s">
        <v>170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9.5" customHeight="1" x14ac:dyDescent="0.25">
      <c r="A51" s="41" t="s">
        <v>71</v>
      </c>
      <c r="B51" s="232" t="str">
        <f>'Цел.пок-ли'!B395</f>
        <v>МП «Управление муниципальными финансами»</v>
      </c>
      <c r="C51" s="233"/>
      <c r="D51" s="234"/>
      <c r="E51" s="42">
        <f>'Цел.пок-ли'!F395</f>
        <v>1</v>
      </c>
      <c r="F51" s="43">
        <f>0.8*F52+0.2*E51</f>
        <v>0.99998086119755492</v>
      </c>
      <c r="G51" s="44" t="s">
        <v>170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9.5" customHeight="1" x14ac:dyDescent="0.25">
      <c r="A52" s="63" t="s">
        <v>152</v>
      </c>
      <c r="B52" s="62" t="str">
        <f>'Цел.пок-ли'!B402</f>
        <v>Подпрограмма № 1 «Повышение эффективности бюджетных расходов»</v>
      </c>
      <c r="C52" s="125" t="s">
        <v>690</v>
      </c>
      <c r="D52" s="125">
        <f>'Фин-е, вып-е'!G125</f>
        <v>1</v>
      </c>
      <c r="E52" s="125">
        <f>'Цел.пок-ли'!F402</f>
        <v>0.99995215299388729</v>
      </c>
      <c r="F52" s="126">
        <f>1*(0.5*D52+0.5*E52)</f>
        <v>0.99997607649694364</v>
      </c>
      <c r="G52" s="63" t="s">
        <v>757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8.75" customHeight="1" x14ac:dyDescent="0.25">
      <c r="A53" s="41" t="s">
        <v>73</v>
      </c>
      <c r="B53" s="232" t="str">
        <f>'Цел.пок-ли'!B432</f>
        <v>МП "Информационное общество"</v>
      </c>
      <c r="C53" s="233"/>
      <c r="D53" s="234"/>
      <c r="E53" s="42">
        <f>'Цел.пок-ли'!F432</f>
        <v>0.94500000000000006</v>
      </c>
      <c r="F53" s="43">
        <f>0.8*(F54)+0.2*E53</f>
        <v>0.77233333333333343</v>
      </c>
      <c r="G53" s="44" t="s">
        <v>169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8.5" customHeight="1" x14ac:dyDescent="0.25">
      <c r="A54" s="63" t="s">
        <v>156</v>
      </c>
      <c r="B54" s="62" t="s">
        <v>647</v>
      </c>
      <c r="C54" s="125">
        <f>'Фин-е, вып-е'!F130</f>
        <v>1</v>
      </c>
      <c r="D54" s="125">
        <f>'Фин-е, вып-е'!G130</f>
        <v>0.625</v>
      </c>
      <c r="E54" s="125">
        <f>'Цел.пок-ли'!F435</f>
        <v>0.83333333333333337</v>
      </c>
      <c r="F54" s="126">
        <f>C54*(0.5*D54+0.5*E54)</f>
        <v>0.72916666666666674</v>
      </c>
      <c r="G54" s="127" t="s">
        <v>169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0.25" customHeight="1" x14ac:dyDescent="0.25">
      <c r="A55" s="44" t="s">
        <v>195</v>
      </c>
      <c r="B55" s="232" t="str">
        <f>'Цел.пок-ли'!B445</f>
        <v>МП «Социальная поддержка граждан и социально-ориентированных организаций»</v>
      </c>
      <c r="C55" s="233"/>
      <c r="D55" s="234"/>
      <c r="E55" s="42">
        <f>'Цел.пок-ли'!F445</f>
        <v>0.91500000000000004</v>
      </c>
      <c r="F55" s="43">
        <f>0.8*(F56+F57)/2+0.2*E55</f>
        <v>0.8943395259123903</v>
      </c>
      <c r="G55" s="44" t="s">
        <v>169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8" customHeight="1" x14ac:dyDescent="0.25">
      <c r="A56" s="132" t="s">
        <v>196</v>
      </c>
      <c r="B56" s="136" t="str">
        <f>'Цел.пок-ли'!B449</f>
        <v>Подпрограмма № 1 «Социальная поддержка отдельных категорий граждан»</v>
      </c>
      <c r="C56" s="125">
        <f>'Фин-е, вып-е'!F135</f>
        <v>0.83752093802345051</v>
      </c>
      <c r="D56" s="125">
        <f>'Фин-е, вып-е'!G135</f>
        <v>0.88900000000000001</v>
      </c>
      <c r="E56" s="125">
        <f>'Цел.пок-ли'!F449</f>
        <v>0.96969696969696961</v>
      </c>
      <c r="F56" s="126">
        <f>C56*(0.5*D56+0.5*E56)</f>
        <v>0.7783488147809754</v>
      </c>
      <c r="G56" s="2" t="s">
        <v>169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5.5" x14ac:dyDescent="0.25">
      <c r="A57" s="63" t="s">
        <v>197</v>
      </c>
      <c r="B57" s="1" t="str">
        <f>'Цел.пок-ли'!B468</f>
        <v>Подпрограмма № 2 «Социальная поддержка социально ориентированных организаций»</v>
      </c>
      <c r="C57" s="125">
        <f>'Фин-е, вып-е'!F138</f>
        <v>1</v>
      </c>
      <c r="D57" s="125">
        <f>'Фин-е, вып-е'!G138</f>
        <v>1</v>
      </c>
      <c r="E57" s="125">
        <f>'Цел.пок-ли'!F468</f>
        <v>1</v>
      </c>
      <c r="F57" s="126">
        <f>C57*(0.5*D57+0.5*E57)</f>
        <v>1</v>
      </c>
      <c r="G57" s="2" t="s">
        <v>170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9.25" hidden="1" customHeight="1" x14ac:dyDescent="0.25">
      <c r="A58" s="29" t="s">
        <v>237</v>
      </c>
      <c r="B58" s="236" t="s">
        <v>302</v>
      </c>
      <c r="C58" s="237"/>
      <c r="D58" s="238"/>
      <c r="E58" s="30" t="e">
        <f>'Цел.пок-ли'!#REF!</f>
        <v>#REF!</v>
      </c>
      <c r="F58" s="31" t="e">
        <f>0.8*F59+0.2*E58</f>
        <v>#REF!</v>
      </c>
      <c r="G58" s="32" t="s">
        <v>169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9.25" hidden="1" customHeight="1" x14ac:dyDescent="0.25">
      <c r="A59" s="5" t="s">
        <v>238</v>
      </c>
      <c r="B59" s="33" t="s">
        <v>305</v>
      </c>
      <c r="C59" s="34" t="s">
        <v>163</v>
      </c>
      <c r="D59" s="34">
        <f>'Фин-е, вып-е'!G142</f>
        <v>0.83299999999999996</v>
      </c>
      <c r="E59" s="34" t="e">
        <f>'Цел.пок-ли'!#REF!</f>
        <v>#REF!</v>
      </c>
      <c r="F59" s="35" t="e">
        <f>(0.5*D59+0.5*E59)</f>
        <v>#REF!</v>
      </c>
      <c r="G59" s="36" t="s">
        <v>169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42.75" customHeight="1" x14ac:dyDescent="0.25">
      <c r="A60" s="41" t="s">
        <v>237</v>
      </c>
      <c r="B60" s="143" t="s">
        <v>303</v>
      </c>
      <c r="C60" s="144">
        <f>'Фин-е, вып-е'!F145</f>
        <v>0.98564304880284836</v>
      </c>
      <c r="D60" s="144">
        <f>'Фин-е, вып-е'!G145</f>
        <v>1</v>
      </c>
      <c r="E60" s="144">
        <f>'Цел.пок-ли'!F476</f>
        <v>1</v>
      </c>
      <c r="F60" s="145">
        <f>C60*(0.5*D60+0.5*E60)</f>
        <v>0.98564304880284836</v>
      </c>
      <c r="G60" s="134" t="s">
        <v>170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30" customHeight="1" x14ac:dyDescent="0.25">
      <c r="A61" s="44" t="s">
        <v>256</v>
      </c>
      <c r="B61" s="232" t="s">
        <v>759</v>
      </c>
      <c r="C61" s="249"/>
      <c r="D61" s="250"/>
      <c r="E61" s="42">
        <f>'Цел.пок-ли'!F485</f>
        <v>1</v>
      </c>
      <c r="F61" s="43">
        <f>0.8*(F62+F63)/2+0.2*E61</f>
        <v>0.89855371929824579</v>
      </c>
      <c r="G61" s="44" t="s">
        <v>169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51" x14ac:dyDescent="0.25">
      <c r="A62" s="63" t="s">
        <v>437</v>
      </c>
      <c r="B62" s="136" t="s">
        <v>712</v>
      </c>
      <c r="C62" s="125" t="s">
        <v>713</v>
      </c>
      <c r="D62" s="125">
        <f>'Фин-е, вып-е'!G153</f>
        <v>0.93300000000000005</v>
      </c>
      <c r="E62" s="125">
        <f>'Цел.пок-ли'!F488</f>
        <v>0.8666666666666667</v>
      </c>
      <c r="F62" s="126">
        <f>0.89*(0.5*D62+0.5*E62)</f>
        <v>0.80085166666666674</v>
      </c>
      <c r="G62" s="63" t="s">
        <v>755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5.5" x14ac:dyDescent="0.25">
      <c r="A63" s="63" t="s">
        <v>438</v>
      </c>
      <c r="B63" s="1" t="s">
        <v>719</v>
      </c>
      <c r="C63" s="125">
        <f>'Фин-е, вып-е'!F157</f>
        <v>0.9853532123376938</v>
      </c>
      <c r="D63" s="125">
        <f>'Фин-е, вып-е'!G157</f>
        <v>1</v>
      </c>
      <c r="E63" s="125">
        <f>'Цел.пок-ли'!F499</f>
        <v>0.9063157894736843</v>
      </c>
      <c r="F63" s="126">
        <f>0.992*(0.5*D63+0.5*E63)</f>
        <v>0.94553263157894751</v>
      </c>
      <c r="G63" s="2" t="s">
        <v>170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30" customHeight="1" x14ac:dyDescent="0.25">
      <c r="A64" s="44" t="s">
        <v>265</v>
      </c>
      <c r="B64" s="232" t="s">
        <v>304</v>
      </c>
      <c r="C64" s="249"/>
      <c r="D64" s="250"/>
      <c r="E64" s="42">
        <f>'Цел.пок-ли'!F505</f>
        <v>1</v>
      </c>
      <c r="F64" s="43">
        <f>0.8*F65+0.2*E64</f>
        <v>1</v>
      </c>
      <c r="G64" s="44" t="s">
        <v>170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38.25" x14ac:dyDescent="0.25">
      <c r="A65" s="63" t="s">
        <v>266</v>
      </c>
      <c r="B65" s="62" t="s">
        <v>585</v>
      </c>
      <c r="C65" s="125">
        <f>'Фин-е, вып-е'!F158</f>
        <v>1</v>
      </c>
      <c r="D65" s="125">
        <v>1</v>
      </c>
      <c r="E65" s="125">
        <f>'Цел.пок-ли'!F508</f>
        <v>1</v>
      </c>
      <c r="F65" s="126">
        <f>C65*(0.5*D65+0.5*E65)</f>
        <v>1</v>
      </c>
      <c r="G65" s="2" t="s">
        <v>170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22"/>
      <c r="B66" s="6"/>
      <c r="C66" s="6"/>
      <c r="D66" s="24"/>
      <c r="E66" s="2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s="38" customFormat="1" ht="64.5" customHeight="1" x14ac:dyDescent="0.25">
      <c r="A67" s="251" t="s">
        <v>714</v>
      </c>
      <c r="B67" s="251"/>
      <c r="C67" s="251"/>
      <c r="D67" s="251"/>
      <c r="E67" s="251"/>
      <c r="F67" s="251"/>
      <c r="G67" s="251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s="38" customFormat="1" ht="21.75" customHeight="1" x14ac:dyDescent="0.25">
      <c r="A68" s="243"/>
      <c r="B68" s="243"/>
      <c r="C68" s="243"/>
      <c r="D68" s="243"/>
      <c r="E68" s="243"/>
      <c r="F68" s="243"/>
      <c r="G68" s="243"/>
      <c r="H68" s="64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x14ac:dyDescent="0.25">
      <c r="A69" s="22"/>
      <c r="B69" s="6"/>
      <c r="C69" s="6"/>
      <c r="D69" s="24"/>
      <c r="E69" s="2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75" customHeight="1" x14ac:dyDescent="0.25">
      <c r="A70" s="239"/>
      <c r="B70" s="239"/>
      <c r="C70" s="239"/>
      <c r="D70" s="239"/>
      <c r="E70" s="239"/>
      <c r="F70" s="239"/>
      <c r="G70" s="239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39" customHeight="1" x14ac:dyDescent="0.25">
      <c r="A71" s="239"/>
      <c r="B71" s="239"/>
      <c r="C71" s="239"/>
      <c r="D71" s="239"/>
      <c r="E71" s="239"/>
      <c r="F71" s="239"/>
      <c r="G71" s="239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22"/>
      <c r="B72" s="6"/>
      <c r="C72" s="6"/>
      <c r="D72" s="24"/>
      <c r="E72" s="2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22"/>
      <c r="B73" s="6"/>
      <c r="C73" s="6"/>
      <c r="D73" s="24"/>
      <c r="E73" s="2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22"/>
      <c r="B74" s="6"/>
      <c r="C74" s="6"/>
      <c r="D74" s="24"/>
      <c r="E74" s="2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22"/>
      <c r="B75" s="6"/>
      <c r="C75" s="6"/>
      <c r="D75" s="24"/>
      <c r="E75" s="2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22"/>
      <c r="B76" s="6"/>
      <c r="C76" s="6"/>
      <c r="D76" s="24"/>
      <c r="E76" s="2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22"/>
      <c r="B77" s="6"/>
      <c r="C77" s="6"/>
      <c r="D77" s="24"/>
      <c r="E77" s="2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22"/>
      <c r="B78" s="6"/>
      <c r="C78" s="6"/>
      <c r="D78" s="24"/>
      <c r="E78" s="2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22"/>
      <c r="B79" s="6"/>
      <c r="C79" s="6"/>
      <c r="D79" s="24"/>
      <c r="E79" s="2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22"/>
      <c r="B80" s="6"/>
      <c r="C80" s="6"/>
      <c r="D80" s="24"/>
      <c r="E80" s="2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22"/>
      <c r="B81" s="6"/>
      <c r="C81" s="6"/>
      <c r="D81" s="24"/>
      <c r="E81" s="2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22"/>
      <c r="B82" s="6"/>
      <c r="C82" s="6"/>
      <c r="D82" s="24"/>
      <c r="E82" s="2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22"/>
      <c r="B83" s="6"/>
      <c r="C83" s="6"/>
      <c r="D83" s="24"/>
      <c r="E83" s="2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22"/>
      <c r="B84" s="6"/>
      <c r="C84" s="6"/>
      <c r="D84" s="24"/>
      <c r="E84" s="2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39"/>
      <c r="D85" s="40"/>
      <c r="E85" s="40"/>
    </row>
    <row r="86" spans="1:21" x14ac:dyDescent="0.25">
      <c r="A86" s="39"/>
      <c r="D86" s="40"/>
      <c r="E86" s="40"/>
    </row>
    <row r="87" spans="1:21" x14ac:dyDescent="0.25">
      <c r="A87" s="39"/>
      <c r="D87" s="40"/>
      <c r="E87" s="40"/>
    </row>
    <row r="88" spans="1:21" x14ac:dyDescent="0.25">
      <c r="A88" s="39"/>
      <c r="D88" s="40"/>
      <c r="E88" s="40"/>
    </row>
    <row r="89" spans="1:21" x14ac:dyDescent="0.25">
      <c r="A89" s="39"/>
      <c r="D89" s="40"/>
      <c r="E89" s="40"/>
    </row>
    <row r="90" spans="1:21" x14ac:dyDescent="0.25">
      <c r="A90" s="39"/>
      <c r="D90" s="40"/>
      <c r="E90" s="40"/>
    </row>
    <row r="91" spans="1:21" x14ac:dyDescent="0.25">
      <c r="D91" s="40"/>
      <c r="E91" s="40"/>
    </row>
    <row r="92" spans="1:21" x14ac:dyDescent="0.25">
      <c r="D92" s="40"/>
      <c r="E92" s="40"/>
    </row>
    <row r="93" spans="1:21" x14ac:dyDescent="0.25">
      <c r="D93" s="40"/>
      <c r="E93" s="40"/>
    </row>
    <row r="94" spans="1:21" x14ac:dyDescent="0.25">
      <c r="D94" s="40"/>
      <c r="E94" s="40"/>
    </row>
    <row r="95" spans="1:21" x14ac:dyDescent="0.25">
      <c r="D95" s="40"/>
      <c r="E95" s="40"/>
    </row>
    <row r="96" spans="1:21" x14ac:dyDescent="0.25">
      <c r="D96" s="40"/>
      <c r="E96" s="40"/>
    </row>
    <row r="97" spans="4:5" x14ac:dyDescent="0.25">
      <c r="D97" s="40"/>
      <c r="E97" s="40"/>
    </row>
    <row r="98" spans="4:5" x14ac:dyDescent="0.25">
      <c r="D98" s="40"/>
      <c r="E98" s="40"/>
    </row>
  </sheetData>
  <mergeCells count="2371">
    <mergeCell ref="A70:G70"/>
    <mergeCell ref="A71:G71"/>
    <mergeCell ref="C28:G28"/>
    <mergeCell ref="A68:G68"/>
    <mergeCell ref="A2:G2"/>
    <mergeCell ref="A4:A5"/>
    <mergeCell ref="G4:G5"/>
    <mergeCell ref="F4:F5"/>
    <mergeCell ref="C4:E4"/>
    <mergeCell ref="B4:B5"/>
    <mergeCell ref="B24:D24"/>
    <mergeCell ref="B26:D26"/>
    <mergeCell ref="B29:D29"/>
    <mergeCell ref="B64:D64"/>
    <mergeCell ref="A67:G67"/>
    <mergeCell ref="B32:D32"/>
    <mergeCell ref="B38:D38"/>
    <mergeCell ref="B61:D61"/>
    <mergeCell ref="B36:D36"/>
    <mergeCell ref="H4:H5"/>
    <mergeCell ref="B7:D7"/>
    <mergeCell ref="B11:D11"/>
    <mergeCell ref="B14:D14"/>
    <mergeCell ref="B18:D18"/>
    <mergeCell ref="B43:D43"/>
    <mergeCell ref="B47:D47"/>
    <mergeCell ref="B41:D41"/>
    <mergeCell ref="B58:D58"/>
    <mergeCell ref="B51:D51"/>
    <mergeCell ref="B53:D53"/>
    <mergeCell ref="B55:D55"/>
    <mergeCell ref="DQ38:DS38"/>
    <mergeCell ref="DX38:DZ38"/>
    <mergeCell ref="EE38:EG38"/>
    <mergeCell ref="EL38:EN38"/>
    <mergeCell ref="CA38:CC38"/>
    <mergeCell ref="CH38:CJ38"/>
    <mergeCell ref="CO38:CQ38"/>
    <mergeCell ref="CV38:CX38"/>
    <mergeCell ref="DC38:DE38"/>
    <mergeCell ref="AR38:AT38"/>
    <mergeCell ref="AY38:BA38"/>
    <mergeCell ref="BF38:BH38"/>
    <mergeCell ref="BM38:BO38"/>
    <mergeCell ref="BT38:BV38"/>
    <mergeCell ref="I38:K38"/>
    <mergeCell ref="P38:R38"/>
    <mergeCell ref="W38:Y38"/>
    <mergeCell ref="AD38:AF38"/>
    <mergeCell ref="AK38:AM38"/>
    <mergeCell ref="DJ38:DL38"/>
    <mergeCell ref="IT38:IV38"/>
    <mergeCell ref="JA38:JC38"/>
    <mergeCell ref="JH38:JJ38"/>
    <mergeCell ref="JO38:JQ38"/>
    <mergeCell ref="JV38:JX38"/>
    <mergeCell ref="HK38:HM38"/>
    <mergeCell ref="HR38:HT38"/>
    <mergeCell ref="HY38:IA38"/>
    <mergeCell ref="IF38:IH38"/>
    <mergeCell ref="IM38:IO38"/>
    <mergeCell ref="GB38:GD38"/>
    <mergeCell ref="GI38:GK38"/>
    <mergeCell ref="GP38:GR38"/>
    <mergeCell ref="GW38:GY38"/>
    <mergeCell ref="HD38:HF38"/>
    <mergeCell ref="ES38:EU38"/>
    <mergeCell ref="EZ38:FB38"/>
    <mergeCell ref="FG38:FI38"/>
    <mergeCell ref="FN38:FP38"/>
    <mergeCell ref="FU38:FW38"/>
    <mergeCell ref="OD38:OF38"/>
    <mergeCell ref="OK38:OM38"/>
    <mergeCell ref="OR38:OT38"/>
    <mergeCell ref="OY38:PA38"/>
    <mergeCell ref="PF38:PH38"/>
    <mergeCell ref="MU38:MW38"/>
    <mergeCell ref="NB38:ND38"/>
    <mergeCell ref="NI38:NK38"/>
    <mergeCell ref="NP38:NR38"/>
    <mergeCell ref="NW38:NY38"/>
    <mergeCell ref="LL38:LN38"/>
    <mergeCell ref="LS38:LU38"/>
    <mergeCell ref="LZ38:MB38"/>
    <mergeCell ref="MG38:MI38"/>
    <mergeCell ref="MN38:MP38"/>
    <mergeCell ref="KC38:KE38"/>
    <mergeCell ref="KJ38:KL38"/>
    <mergeCell ref="KQ38:KS38"/>
    <mergeCell ref="KX38:KZ38"/>
    <mergeCell ref="LE38:LG38"/>
    <mergeCell ref="TN38:TP38"/>
    <mergeCell ref="TU38:TW38"/>
    <mergeCell ref="UB38:UD38"/>
    <mergeCell ref="UI38:UK38"/>
    <mergeCell ref="UP38:UR38"/>
    <mergeCell ref="SE38:SG38"/>
    <mergeCell ref="SL38:SN38"/>
    <mergeCell ref="SS38:SU38"/>
    <mergeCell ref="SZ38:TB38"/>
    <mergeCell ref="TG38:TI38"/>
    <mergeCell ref="QV38:QX38"/>
    <mergeCell ref="RC38:RE38"/>
    <mergeCell ref="RJ38:RL38"/>
    <mergeCell ref="RQ38:RS38"/>
    <mergeCell ref="RX38:RZ38"/>
    <mergeCell ref="PM38:PO38"/>
    <mergeCell ref="PT38:PV38"/>
    <mergeCell ref="QA38:QC38"/>
    <mergeCell ref="QH38:QJ38"/>
    <mergeCell ref="QO38:QQ38"/>
    <mergeCell ref="YX38:YZ38"/>
    <mergeCell ref="ZE38:ZG38"/>
    <mergeCell ref="ZL38:ZN38"/>
    <mergeCell ref="ZS38:ZU38"/>
    <mergeCell ref="ZZ38:AAB38"/>
    <mergeCell ref="XO38:XQ38"/>
    <mergeCell ref="XV38:XX38"/>
    <mergeCell ref="YC38:YE38"/>
    <mergeCell ref="YJ38:YL38"/>
    <mergeCell ref="YQ38:YS38"/>
    <mergeCell ref="WF38:WH38"/>
    <mergeCell ref="WM38:WO38"/>
    <mergeCell ref="WT38:WV38"/>
    <mergeCell ref="XA38:XC38"/>
    <mergeCell ref="XH38:XJ38"/>
    <mergeCell ref="UW38:UY38"/>
    <mergeCell ref="VD38:VF38"/>
    <mergeCell ref="VK38:VM38"/>
    <mergeCell ref="VR38:VT38"/>
    <mergeCell ref="VY38:WA38"/>
    <mergeCell ref="AEH38:AEJ38"/>
    <mergeCell ref="AEO38:AEQ38"/>
    <mergeCell ref="AEV38:AEX38"/>
    <mergeCell ref="AFC38:AFE38"/>
    <mergeCell ref="AFJ38:AFL38"/>
    <mergeCell ref="ACY38:ADA38"/>
    <mergeCell ref="ADF38:ADH38"/>
    <mergeCell ref="ADM38:ADO38"/>
    <mergeCell ref="ADT38:ADV38"/>
    <mergeCell ref="AEA38:AEC38"/>
    <mergeCell ref="ABP38:ABR38"/>
    <mergeCell ref="ABW38:ABY38"/>
    <mergeCell ref="ACD38:ACF38"/>
    <mergeCell ref="ACK38:ACM38"/>
    <mergeCell ref="ACR38:ACT38"/>
    <mergeCell ref="AAG38:AAI38"/>
    <mergeCell ref="AAN38:AAP38"/>
    <mergeCell ref="AAU38:AAW38"/>
    <mergeCell ref="ABB38:ABD38"/>
    <mergeCell ref="ABI38:ABK38"/>
    <mergeCell ref="AJR38:AJT38"/>
    <mergeCell ref="AJY38:AKA38"/>
    <mergeCell ref="AKF38:AKH38"/>
    <mergeCell ref="AKM38:AKO38"/>
    <mergeCell ref="AKT38:AKV38"/>
    <mergeCell ref="AII38:AIK38"/>
    <mergeCell ref="AIP38:AIR38"/>
    <mergeCell ref="AIW38:AIY38"/>
    <mergeCell ref="AJD38:AJF38"/>
    <mergeCell ref="AJK38:AJM38"/>
    <mergeCell ref="AGZ38:AHB38"/>
    <mergeCell ref="AHG38:AHI38"/>
    <mergeCell ref="AHN38:AHP38"/>
    <mergeCell ref="AHU38:AHW38"/>
    <mergeCell ref="AIB38:AID38"/>
    <mergeCell ref="AFQ38:AFS38"/>
    <mergeCell ref="AFX38:AFZ38"/>
    <mergeCell ref="AGE38:AGG38"/>
    <mergeCell ref="AGL38:AGN38"/>
    <mergeCell ref="AGS38:AGU38"/>
    <mergeCell ref="APB38:APD38"/>
    <mergeCell ref="API38:APK38"/>
    <mergeCell ref="APP38:APR38"/>
    <mergeCell ref="APW38:APY38"/>
    <mergeCell ref="AQD38:AQF38"/>
    <mergeCell ref="ANS38:ANU38"/>
    <mergeCell ref="ANZ38:AOB38"/>
    <mergeCell ref="AOG38:AOI38"/>
    <mergeCell ref="AON38:AOP38"/>
    <mergeCell ref="AOU38:AOW38"/>
    <mergeCell ref="AMJ38:AML38"/>
    <mergeCell ref="AMQ38:AMS38"/>
    <mergeCell ref="AMX38:AMZ38"/>
    <mergeCell ref="ANE38:ANG38"/>
    <mergeCell ref="ANL38:ANN38"/>
    <mergeCell ref="ALA38:ALC38"/>
    <mergeCell ref="ALH38:ALJ38"/>
    <mergeCell ref="ALO38:ALQ38"/>
    <mergeCell ref="ALV38:ALX38"/>
    <mergeCell ref="AMC38:AME38"/>
    <mergeCell ref="AUL38:AUN38"/>
    <mergeCell ref="AUS38:AUU38"/>
    <mergeCell ref="AUZ38:AVB38"/>
    <mergeCell ref="AVG38:AVI38"/>
    <mergeCell ref="AVN38:AVP38"/>
    <mergeCell ref="ATC38:ATE38"/>
    <mergeCell ref="ATJ38:ATL38"/>
    <mergeCell ref="ATQ38:ATS38"/>
    <mergeCell ref="ATX38:ATZ38"/>
    <mergeCell ref="AUE38:AUG38"/>
    <mergeCell ref="ART38:ARV38"/>
    <mergeCell ref="ASA38:ASC38"/>
    <mergeCell ref="ASH38:ASJ38"/>
    <mergeCell ref="ASO38:ASQ38"/>
    <mergeCell ref="ASV38:ASX38"/>
    <mergeCell ref="AQK38:AQM38"/>
    <mergeCell ref="AQR38:AQT38"/>
    <mergeCell ref="AQY38:ARA38"/>
    <mergeCell ref="ARF38:ARH38"/>
    <mergeCell ref="ARM38:ARO38"/>
    <mergeCell ref="AZV38:AZX38"/>
    <mergeCell ref="BAC38:BAE38"/>
    <mergeCell ref="BAJ38:BAL38"/>
    <mergeCell ref="BAQ38:BAS38"/>
    <mergeCell ref="BAX38:BAZ38"/>
    <mergeCell ref="AYM38:AYO38"/>
    <mergeCell ref="AYT38:AYV38"/>
    <mergeCell ref="AZA38:AZC38"/>
    <mergeCell ref="AZH38:AZJ38"/>
    <mergeCell ref="AZO38:AZQ38"/>
    <mergeCell ref="AXD38:AXF38"/>
    <mergeCell ref="AXK38:AXM38"/>
    <mergeCell ref="AXR38:AXT38"/>
    <mergeCell ref="AXY38:AYA38"/>
    <mergeCell ref="AYF38:AYH38"/>
    <mergeCell ref="AVU38:AVW38"/>
    <mergeCell ref="AWB38:AWD38"/>
    <mergeCell ref="AWI38:AWK38"/>
    <mergeCell ref="AWP38:AWR38"/>
    <mergeCell ref="AWW38:AWY38"/>
    <mergeCell ref="BFF38:BFH38"/>
    <mergeCell ref="BFM38:BFO38"/>
    <mergeCell ref="BFT38:BFV38"/>
    <mergeCell ref="BGA38:BGC38"/>
    <mergeCell ref="BGH38:BGJ38"/>
    <mergeCell ref="BDW38:BDY38"/>
    <mergeCell ref="BED38:BEF38"/>
    <mergeCell ref="BEK38:BEM38"/>
    <mergeCell ref="BER38:BET38"/>
    <mergeCell ref="BEY38:BFA38"/>
    <mergeCell ref="BCN38:BCP38"/>
    <mergeCell ref="BCU38:BCW38"/>
    <mergeCell ref="BDB38:BDD38"/>
    <mergeCell ref="BDI38:BDK38"/>
    <mergeCell ref="BDP38:BDR38"/>
    <mergeCell ref="BBE38:BBG38"/>
    <mergeCell ref="BBL38:BBN38"/>
    <mergeCell ref="BBS38:BBU38"/>
    <mergeCell ref="BBZ38:BCB38"/>
    <mergeCell ref="BCG38:BCI38"/>
    <mergeCell ref="BKP38:BKR38"/>
    <mergeCell ref="BKW38:BKY38"/>
    <mergeCell ref="BLD38:BLF38"/>
    <mergeCell ref="BLK38:BLM38"/>
    <mergeCell ref="BLR38:BLT38"/>
    <mergeCell ref="BJG38:BJI38"/>
    <mergeCell ref="BJN38:BJP38"/>
    <mergeCell ref="BJU38:BJW38"/>
    <mergeCell ref="BKB38:BKD38"/>
    <mergeCell ref="BKI38:BKK38"/>
    <mergeCell ref="BHX38:BHZ38"/>
    <mergeCell ref="BIE38:BIG38"/>
    <mergeCell ref="BIL38:BIN38"/>
    <mergeCell ref="BIS38:BIU38"/>
    <mergeCell ref="BIZ38:BJB38"/>
    <mergeCell ref="BGO38:BGQ38"/>
    <mergeCell ref="BGV38:BGX38"/>
    <mergeCell ref="BHC38:BHE38"/>
    <mergeCell ref="BHJ38:BHL38"/>
    <mergeCell ref="BHQ38:BHS38"/>
    <mergeCell ref="BPZ38:BQB38"/>
    <mergeCell ref="BQG38:BQI38"/>
    <mergeCell ref="BQN38:BQP38"/>
    <mergeCell ref="BQU38:BQW38"/>
    <mergeCell ref="BRB38:BRD38"/>
    <mergeCell ref="BOQ38:BOS38"/>
    <mergeCell ref="BOX38:BOZ38"/>
    <mergeCell ref="BPE38:BPG38"/>
    <mergeCell ref="BPL38:BPN38"/>
    <mergeCell ref="BPS38:BPU38"/>
    <mergeCell ref="BNH38:BNJ38"/>
    <mergeCell ref="BNO38:BNQ38"/>
    <mergeCell ref="BNV38:BNX38"/>
    <mergeCell ref="BOC38:BOE38"/>
    <mergeCell ref="BOJ38:BOL38"/>
    <mergeCell ref="BLY38:BMA38"/>
    <mergeCell ref="BMF38:BMH38"/>
    <mergeCell ref="BMM38:BMO38"/>
    <mergeCell ref="BMT38:BMV38"/>
    <mergeCell ref="BNA38:BNC38"/>
    <mergeCell ref="BVJ38:BVL38"/>
    <mergeCell ref="BVQ38:BVS38"/>
    <mergeCell ref="BVX38:BVZ38"/>
    <mergeCell ref="BWE38:BWG38"/>
    <mergeCell ref="BWL38:BWN38"/>
    <mergeCell ref="BUA38:BUC38"/>
    <mergeCell ref="BUH38:BUJ38"/>
    <mergeCell ref="BUO38:BUQ38"/>
    <mergeCell ref="BUV38:BUX38"/>
    <mergeCell ref="BVC38:BVE38"/>
    <mergeCell ref="BSR38:BST38"/>
    <mergeCell ref="BSY38:BTA38"/>
    <mergeCell ref="BTF38:BTH38"/>
    <mergeCell ref="BTM38:BTO38"/>
    <mergeCell ref="BTT38:BTV38"/>
    <mergeCell ref="BRI38:BRK38"/>
    <mergeCell ref="BRP38:BRR38"/>
    <mergeCell ref="BRW38:BRY38"/>
    <mergeCell ref="BSD38:BSF38"/>
    <mergeCell ref="BSK38:BSM38"/>
    <mergeCell ref="CAT38:CAV38"/>
    <mergeCell ref="CBA38:CBC38"/>
    <mergeCell ref="CBH38:CBJ38"/>
    <mergeCell ref="CBO38:CBQ38"/>
    <mergeCell ref="CBV38:CBX38"/>
    <mergeCell ref="BZK38:BZM38"/>
    <mergeCell ref="BZR38:BZT38"/>
    <mergeCell ref="BZY38:CAA38"/>
    <mergeCell ref="CAF38:CAH38"/>
    <mergeCell ref="CAM38:CAO38"/>
    <mergeCell ref="BYB38:BYD38"/>
    <mergeCell ref="BYI38:BYK38"/>
    <mergeCell ref="BYP38:BYR38"/>
    <mergeCell ref="BYW38:BYY38"/>
    <mergeCell ref="BZD38:BZF38"/>
    <mergeCell ref="BWS38:BWU38"/>
    <mergeCell ref="BWZ38:BXB38"/>
    <mergeCell ref="BXG38:BXI38"/>
    <mergeCell ref="BXN38:BXP38"/>
    <mergeCell ref="BXU38:BXW38"/>
    <mergeCell ref="CGD38:CGF38"/>
    <mergeCell ref="CGK38:CGM38"/>
    <mergeCell ref="CGR38:CGT38"/>
    <mergeCell ref="CGY38:CHA38"/>
    <mergeCell ref="CHF38:CHH38"/>
    <mergeCell ref="CEU38:CEW38"/>
    <mergeCell ref="CFB38:CFD38"/>
    <mergeCell ref="CFI38:CFK38"/>
    <mergeCell ref="CFP38:CFR38"/>
    <mergeCell ref="CFW38:CFY38"/>
    <mergeCell ref="CDL38:CDN38"/>
    <mergeCell ref="CDS38:CDU38"/>
    <mergeCell ref="CDZ38:CEB38"/>
    <mergeCell ref="CEG38:CEI38"/>
    <mergeCell ref="CEN38:CEP38"/>
    <mergeCell ref="CCC38:CCE38"/>
    <mergeCell ref="CCJ38:CCL38"/>
    <mergeCell ref="CCQ38:CCS38"/>
    <mergeCell ref="CCX38:CCZ38"/>
    <mergeCell ref="CDE38:CDG38"/>
    <mergeCell ref="CLN38:CLP38"/>
    <mergeCell ref="CLU38:CLW38"/>
    <mergeCell ref="CMB38:CMD38"/>
    <mergeCell ref="CMI38:CMK38"/>
    <mergeCell ref="CMP38:CMR38"/>
    <mergeCell ref="CKE38:CKG38"/>
    <mergeCell ref="CKL38:CKN38"/>
    <mergeCell ref="CKS38:CKU38"/>
    <mergeCell ref="CKZ38:CLB38"/>
    <mergeCell ref="CLG38:CLI38"/>
    <mergeCell ref="CIV38:CIX38"/>
    <mergeCell ref="CJC38:CJE38"/>
    <mergeCell ref="CJJ38:CJL38"/>
    <mergeCell ref="CJQ38:CJS38"/>
    <mergeCell ref="CJX38:CJZ38"/>
    <mergeCell ref="CHM38:CHO38"/>
    <mergeCell ref="CHT38:CHV38"/>
    <mergeCell ref="CIA38:CIC38"/>
    <mergeCell ref="CIH38:CIJ38"/>
    <mergeCell ref="CIO38:CIQ38"/>
    <mergeCell ref="CQX38:CQZ38"/>
    <mergeCell ref="CRE38:CRG38"/>
    <mergeCell ref="CRL38:CRN38"/>
    <mergeCell ref="CRS38:CRU38"/>
    <mergeCell ref="CRZ38:CSB38"/>
    <mergeCell ref="CPO38:CPQ38"/>
    <mergeCell ref="CPV38:CPX38"/>
    <mergeCell ref="CQC38:CQE38"/>
    <mergeCell ref="CQJ38:CQL38"/>
    <mergeCell ref="CQQ38:CQS38"/>
    <mergeCell ref="COF38:COH38"/>
    <mergeCell ref="COM38:COO38"/>
    <mergeCell ref="COT38:COV38"/>
    <mergeCell ref="CPA38:CPC38"/>
    <mergeCell ref="CPH38:CPJ38"/>
    <mergeCell ref="CMW38:CMY38"/>
    <mergeCell ref="CND38:CNF38"/>
    <mergeCell ref="CNK38:CNM38"/>
    <mergeCell ref="CNR38:CNT38"/>
    <mergeCell ref="CNY38:COA38"/>
    <mergeCell ref="CWH38:CWJ38"/>
    <mergeCell ref="CWO38:CWQ38"/>
    <mergeCell ref="CWV38:CWX38"/>
    <mergeCell ref="CXC38:CXE38"/>
    <mergeCell ref="CXJ38:CXL38"/>
    <mergeCell ref="CUY38:CVA38"/>
    <mergeCell ref="CVF38:CVH38"/>
    <mergeCell ref="CVM38:CVO38"/>
    <mergeCell ref="CVT38:CVV38"/>
    <mergeCell ref="CWA38:CWC38"/>
    <mergeCell ref="CTP38:CTR38"/>
    <mergeCell ref="CTW38:CTY38"/>
    <mergeCell ref="CUD38:CUF38"/>
    <mergeCell ref="CUK38:CUM38"/>
    <mergeCell ref="CUR38:CUT38"/>
    <mergeCell ref="CSG38:CSI38"/>
    <mergeCell ref="CSN38:CSP38"/>
    <mergeCell ref="CSU38:CSW38"/>
    <mergeCell ref="CTB38:CTD38"/>
    <mergeCell ref="CTI38:CTK38"/>
    <mergeCell ref="DBR38:DBT38"/>
    <mergeCell ref="DBY38:DCA38"/>
    <mergeCell ref="DCF38:DCH38"/>
    <mergeCell ref="DCM38:DCO38"/>
    <mergeCell ref="DCT38:DCV38"/>
    <mergeCell ref="DAI38:DAK38"/>
    <mergeCell ref="DAP38:DAR38"/>
    <mergeCell ref="DAW38:DAY38"/>
    <mergeCell ref="DBD38:DBF38"/>
    <mergeCell ref="DBK38:DBM38"/>
    <mergeCell ref="CYZ38:CZB38"/>
    <mergeCell ref="CZG38:CZI38"/>
    <mergeCell ref="CZN38:CZP38"/>
    <mergeCell ref="CZU38:CZW38"/>
    <mergeCell ref="DAB38:DAD38"/>
    <mergeCell ref="CXQ38:CXS38"/>
    <mergeCell ref="CXX38:CXZ38"/>
    <mergeCell ref="CYE38:CYG38"/>
    <mergeCell ref="CYL38:CYN38"/>
    <mergeCell ref="CYS38:CYU38"/>
    <mergeCell ref="DHB38:DHD38"/>
    <mergeCell ref="DHI38:DHK38"/>
    <mergeCell ref="DHP38:DHR38"/>
    <mergeCell ref="DHW38:DHY38"/>
    <mergeCell ref="DID38:DIF38"/>
    <mergeCell ref="DFS38:DFU38"/>
    <mergeCell ref="DFZ38:DGB38"/>
    <mergeCell ref="DGG38:DGI38"/>
    <mergeCell ref="DGN38:DGP38"/>
    <mergeCell ref="DGU38:DGW38"/>
    <mergeCell ref="DEJ38:DEL38"/>
    <mergeCell ref="DEQ38:DES38"/>
    <mergeCell ref="DEX38:DEZ38"/>
    <mergeCell ref="DFE38:DFG38"/>
    <mergeCell ref="DFL38:DFN38"/>
    <mergeCell ref="DDA38:DDC38"/>
    <mergeCell ref="DDH38:DDJ38"/>
    <mergeCell ref="DDO38:DDQ38"/>
    <mergeCell ref="DDV38:DDX38"/>
    <mergeCell ref="DEC38:DEE38"/>
    <mergeCell ref="DML38:DMN38"/>
    <mergeCell ref="DMS38:DMU38"/>
    <mergeCell ref="DMZ38:DNB38"/>
    <mergeCell ref="DNG38:DNI38"/>
    <mergeCell ref="DNN38:DNP38"/>
    <mergeCell ref="DLC38:DLE38"/>
    <mergeCell ref="DLJ38:DLL38"/>
    <mergeCell ref="DLQ38:DLS38"/>
    <mergeCell ref="DLX38:DLZ38"/>
    <mergeCell ref="DME38:DMG38"/>
    <mergeCell ref="DJT38:DJV38"/>
    <mergeCell ref="DKA38:DKC38"/>
    <mergeCell ref="DKH38:DKJ38"/>
    <mergeCell ref="DKO38:DKQ38"/>
    <mergeCell ref="DKV38:DKX38"/>
    <mergeCell ref="DIK38:DIM38"/>
    <mergeCell ref="DIR38:DIT38"/>
    <mergeCell ref="DIY38:DJA38"/>
    <mergeCell ref="DJF38:DJH38"/>
    <mergeCell ref="DJM38:DJO38"/>
    <mergeCell ref="DRV38:DRX38"/>
    <mergeCell ref="DSC38:DSE38"/>
    <mergeCell ref="DSJ38:DSL38"/>
    <mergeCell ref="DSQ38:DSS38"/>
    <mergeCell ref="DSX38:DSZ38"/>
    <mergeCell ref="DQM38:DQO38"/>
    <mergeCell ref="DQT38:DQV38"/>
    <mergeCell ref="DRA38:DRC38"/>
    <mergeCell ref="DRH38:DRJ38"/>
    <mergeCell ref="DRO38:DRQ38"/>
    <mergeCell ref="DPD38:DPF38"/>
    <mergeCell ref="DPK38:DPM38"/>
    <mergeCell ref="DPR38:DPT38"/>
    <mergeCell ref="DPY38:DQA38"/>
    <mergeCell ref="DQF38:DQH38"/>
    <mergeCell ref="DNU38:DNW38"/>
    <mergeCell ref="DOB38:DOD38"/>
    <mergeCell ref="DOI38:DOK38"/>
    <mergeCell ref="DOP38:DOR38"/>
    <mergeCell ref="DOW38:DOY38"/>
    <mergeCell ref="DXF38:DXH38"/>
    <mergeCell ref="DXM38:DXO38"/>
    <mergeCell ref="DXT38:DXV38"/>
    <mergeCell ref="DYA38:DYC38"/>
    <mergeCell ref="DYH38:DYJ38"/>
    <mergeCell ref="DVW38:DVY38"/>
    <mergeCell ref="DWD38:DWF38"/>
    <mergeCell ref="DWK38:DWM38"/>
    <mergeCell ref="DWR38:DWT38"/>
    <mergeCell ref="DWY38:DXA38"/>
    <mergeCell ref="DUN38:DUP38"/>
    <mergeCell ref="DUU38:DUW38"/>
    <mergeCell ref="DVB38:DVD38"/>
    <mergeCell ref="DVI38:DVK38"/>
    <mergeCell ref="DVP38:DVR38"/>
    <mergeCell ref="DTE38:DTG38"/>
    <mergeCell ref="DTL38:DTN38"/>
    <mergeCell ref="DTS38:DTU38"/>
    <mergeCell ref="DTZ38:DUB38"/>
    <mergeCell ref="DUG38:DUI38"/>
    <mergeCell ref="ECP38:ECR38"/>
    <mergeCell ref="ECW38:ECY38"/>
    <mergeCell ref="EDD38:EDF38"/>
    <mergeCell ref="EDK38:EDM38"/>
    <mergeCell ref="EDR38:EDT38"/>
    <mergeCell ref="EBG38:EBI38"/>
    <mergeCell ref="EBN38:EBP38"/>
    <mergeCell ref="EBU38:EBW38"/>
    <mergeCell ref="ECB38:ECD38"/>
    <mergeCell ref="ECI38:ECK38"/>
    <mergeCell ref="DZX38:DZZ38"/>
    <mergeCell ref="EAE38:EAG38"/>
    <mergeCell ref="EAL38:EAN38"/>
    <mergeCell ref="EAS38:EAU38"/>
    <mergeCell ref="EAZ38:EBB38"/>
    <mergeCell ref="DYO38:DYQ38"/>
    <mergeCell ref="DYV38:DYX38"/>
    <mergeCell ref="DZC38:DZE38"/>
    <mergeCell ref="DZJ38:DZL38"/>
    <mergeCell ref="DZQ38:DZS38"/>
    <mergeCell ref="EHZ38:EIB38"/>
    <mergeCell ref="EIG38:EII38"/>
    <mergeCell ref="EIN38:EIP38"/>
    <mergeCell ref="EIU38:EIW38"/>
    <mergeCell ref="EJB38:EJD38"/>
    <mergeCell ref="EGQ38:EGS38"/>
    <mergeCell ref="EGX38:EGZ38"/>
    <mergeCell ref="EHE38:EHG38"/>
    <mergeCell ref="EHL38:EHN38"/>
    <mergeCell ref="EHS38:EHU38"/>
    <mergeCell ref="EFH38:EFJ38"/>
    <mergeCell ref="EFO38:EFQ38"/>
    <mergeCell ref="EFV38:EFX38"/>
    <mergeCell ref="EGC38:EGE38"/>
    <mergeCell ref="EGJ38:EGL38"/>
    <mergeCell ref="EDY38:EEA38"/>
    <mergeCell ref="EEF38:EEH38"/>
    <mergeCell ref="EEM38:EEO38"/>
    <mergeCell ref="EET38:EEV38"/>
    <mergeCell ref="EFA38:EFC38"/>
    <mergeCell ref="ENJ38:ENL38"/>
    <mergeCell ref="ENQ38:ENS38"/>
    <mergeCell ref="ENX38:ENZ38"/>
    <mergeCell ref="EOE38:EOG38"/>
    <mergeCell ref="EOL38:EON38"/>
    <mergeCell ref="EMA38:EMC38"/>
    <mergeCell ref="EMH38:EMJ38"/>
    <mergeCell ref="EMO38:EMQ38"/>
    <mergeCell ref="EMV38:EMX38"/>
    <mergeCell ref="ENC38:ENE38"/>
    <mergeCell ref="EKR38:EKT38"/>
    <mergeCell ref="EKY38:ELA38"/>
    <mergeCell ref="ELF38:ELH38"/>
    <mergeCell ref="ELM38:ELO38"/>
    <mergeCell ref="ELT38:ELV38"/>
    <mergeCell ref="EJI38:EJK38"/>
    <mergeCell ref="EJP38:EJR38"/>
    <mergeCell ref="EJW38:EJY38"/>
    <mergeCell ref="EKD38:EKF38"/>
    <mergeCell ref="EKK38:EKM38"/>
    <mergeCell ref="EST38:ESV38"/>
    <mergeCell ref="ETA38:ETC38"/>
    <mergeCell ref="ETH38:ETJ38"/>
    <mergeCell ref="ETO38:ETQ38"/>
    <mergeCell ref="ETV38:ETX38"/>
    <mergeCell ref="ERK38:ERM38"/>
    <mergeCell ref="ERR38:ERT38"/>
    <mergeCell ref="ERY38:ESA38"/>
    <mergeCell ref="ESF38:ESH38"/>
    <mergeCell ref="ESM38:ESO38"/>
    <mergeCell ref="EQB38:EQD38"/>
    <mergeCell ref="EQI38:EQK38"/>
    <mergeCell ref="EQP38:EQR38"/>
    <mergeCell ref="EQW38:EQY38"/>
    <mergeCell ref="ERD38:ERF38"/>
    <mergeCell ref="EOS38:EOU38"/>
    <mergeCell ref="EOZ38:EPB38"/>
    <mergeCell ref="EPG38:EPI38"/>
    <mergeCell ref="EPN38:EPP38"/>
    <mergeCell ref="EPU38:EPW38"/>
    <mergeCell ref="EYD38:EYF38"/>
    <mergeCell ref="EYK38:EYM38"/>
    <mergeCell ref="EYR38:EYT38"/>
    <mergeCell ref="EYY38:EZA38"/>
    <mergeCell ref="EZF38:EZH38"/>
    <mergeCell ref="EWU38:EWW38"/>
    <mergeCell ref="EXB38:EXD38"/>
    <mergeCell ref="EXI38:EXK38"/>
    <mergeCell ref="EXP38:EXR38"/>
    <mergeCell ref="EXW38:EXY38"/>
    <mergeCell ref="EVL38:EVN38"/>
    <mergeCell ref="EVS38:EVU38"/>
    <mergeCell ref="EVZ38:EWB38"/>
    <mergeCell ref="EWG38:EWI38"/>
    <mergeCell ref="EWN38:EWP38"/>
    <mergeCell ref="EUC38:EUE38"/>
    <mergeCell ref="EUJ38:EUL38"/>
    <mergeCell ref="EUQ38:EUS38"/>
    <mergeCell ref="EUX38:EUZ38"/>
    <mergeCell ref="EVE38:EVG38"/>
    <mergeCell ref="FDN38:FDP38"/>
    <mergeCell ref="FDU38:FDW38"/>
    <mergeCell ref="FEB38:FED38"/>
    <mergeCell ref="FEI38:FEK38"/>
    <mergeCell ref="FEP38:FER38"/>
    <mergeCell ref="FCE38:FCG38"/>
    <mergeCell ref="FCL38:FCN38"/>
    <mergeCell ref="FCS38:FCU38"/>
    <mergeCell ref="FCZ38:FDB38"/>
    <mergeCell ref="FDG38:FDI38"/>
    <mergeCell ref="FAV38:FAX38"/>
    <mergeCell ref="FBC38:FBE38"/>
    <mergeCell ref="FBJ38:FBL38"/>
    <mergeCell ref="FBQ38:FBS38"/>
    <mergeCell ref="FBX38:FBZ38"/>
    <mergeCell ref="EZM38:EZO38"/>
    <mergeCell ref="EZT38:EZV38"/>
    <mergeCell ref="FAA38:FAC38"/>
    <mergeCell ref="FAH38:FAJ38"/>
    <mergeCell ref="FAO38:FAQ38"/>
    <mergeCell ref="FIX38:FIZ38"/>
    <mergeCell ref="FJE38:FJG38"/>
    <mergeCell ref="FJL38:FJN38"/>
    <mergeCell ref="FJS38:FJU38"/>
    <mergeCell ref="FJZ38:FKB38"/>
    <mergeCell ref="FHO38:FHQ38"/>
    <mergeCell ref="FHV38:FHX38"/>
    <mergeCell ref="FIC38:FIE38"/>
    <mergeCell ref="FIJ38:FIL38"/>
    <mergeCell ref="FIQ38:FIS38"/>
    <mergeCell ref="FGF38:FGH38"/>
    <mergeCell ref="FGM38:FGO38"/>
    <mergeCell ref="FGT38:FGV38"/>
    <mergeCell ref="FHA38:FHC38"/>
    <mergeCell ref="FHH38:FHJ38"/>
    <mergeCell ref="FEW38:FEY38"/>
    <mergeCell ref="FFD38:FFF38"/>
    <mergeCell ref="FFK38:FFM38"/>
    <mergeCell ref="FFR38:FFT38"/>
    <mergeCell ref="FFY38:FGA38"/>
    <mergeCell ref="FOH38:FOJ38"/>
    <mergeCell ref="FOO38:FOQ38"/>
    <mergeCell ref="FOV38:FOX38"/>
    <mergeCell ref="FPC38:FPE38"/>
    <mergeCell ref="FPJ38:FPL38"/>
    <mergeCell ref="FMY38:FNA38"/>
    <mergeCell ref="FNF38:FNH38"/>
    <mergeCell ref="FNM38:FNO38"/>
    <mergeCell ref="FNT38:FNV38"/>
    <mergeCell ref="FOA38:FOC38"/>
    <mergeCell ref="FLP38:FLR38"/>
    <mergeCell ref="FLW38:FLY38"/>
    <mergeCell ref="FMD38:FMF38"/>
    <mergeCell ref="FMK38:FMM38"/>
    <mergeCell ref="FMR38:FMT38"/>
    <mergeCell ref="FKG38:FKI38"/>
    <mergeCell ref="FKN38:FKP38"/>
    <mergeCell ref="FKU38:FKW38"/>
    <mergeCell ref="FLB38:FLD38"/>
    <mergeCell ref="FLI38:FLK38"/>
    <mergeCell ref="FTR38:FTT38"/>
    <mergeCell ref="FTY38:FUA38"/>
    <mergeCell ref="FUF38:FUH38"/>
    <mergeCell ref="FUM38:FUO38"/>
    <mergeCell ref="FUT38:FUV38"/>
    <mergeCell ref="FSI38:FSK38"/>
    <mergeCell ref="FSP38:FSR38"/>
    <mergeCell ref="FSW38:FSY38"/>
    <mergeCell ref="FTD38:FTF38"/>
    <mergeCell ref="FTK38:FTM38"/>
    <mergeCell ref="FQZ38:FRB38"/>
    <mergeCell ref="FRG38:FRI38"/>
    <mergeCell ref="FRN38:FRP38"/>
    <mergeCell ref="FRU38:FRW38"/>
    <mergeCell ref="FSB38:FSD38"/>
    <mergeCell ref="FPQ38:FPS38"/>
    <mergeCell ref="FPX38:FPZ38"/>
    <mergeCell ref="FQE38:FQG38"/>
    <mergeCell ref="FQL38:FQN38"/>
    <mergeCell ref="FQS38:FQU38"/>
    <mergeCell ref="FZB38:FZD38"/>
    <mergeCell ref="FZI38:FZK38"/>
    <mergeCell ref="FZP38:FZR38"/>
    <mergeCell ref="FZW38:FZY38"/>
    <mergeCell ref="GAD38:GAF38"/>
    <mergeCell ref="FXS38:FXU38"/>
    <mergeCell ref="FXZ38:FYB38"/>
    <mergeCell ref="FYG38:FYI38"/>
    <mergeCell ref="FYN38:FYP38"/>
    <mergeCell ref="FYU38:FYW38"/>
    <mergeCell ref="FWJ38:FWL38"/>
    <mergeCell ref="FWQ38:FWS38"/>
    <mergeCell ref="FWX38:FWZ38"/>
    <mergeCell ref="FXE38:FXG38"/>
    <mergeCell ref="FXL38:FXN38"/>
    <mergeCell ref="FVA38:FVC38"/>
    <mergeCell ref="FVH38:FVJ38"/>
    <mergeCell ref="FVO38:FVQ38"/>
    <mergeCell ref="FVV38:FVX38"/>
    <mergeCell ref="FWC38:FWE38"/>
    <mergeCell ref="GEL38:GEN38"/>
    <mergeCell ref="GES38:GEU38"/>
    <mergeCell ref="GEZ38:GFB38"/>
    <mergeCell ref="GFG38:GFI38"/>
    <mergeCell ref="GFN38:GFP38"/>
    <mergeCell ref="GDC38:GDE38"/>
    <mergeCell ref="GDJ38:GDL38"/>
    <mergeCell ref="GDQ38:GDS38"/>
    <mergeCell ref="GDX38:GDZ38"/>
    <mergeCell ref="GEE38:GEG38"/>
    <mergeCell ref="GBT38:GBV38"/>
    <mergeCell ref="GCA38:GCC38"/>
    <mergeCell ref="GCH38:GCJ38"/>
    <mergeCell ref="GCO38:GCQ38"/>
    <mergeCell ref="GCV38:GCX38"/>
    <mergeCell ref="GAK38:GAM38"/>
    <mergeCell ref="GAR38:GAT38"/>
    <mergeCell ref="GAY38:GBA38"/>
    <mergeCell ref="GBF38:GBH38"/>
    <mergeCell ref="GBM38:GBO38"/>
    <mergeCell ref="GJV38:GJX38"/>
    <mergeCell ref="GKC38:GKE38"/>
    <mergeCell ref="GKJ38:GKL38"/>
    <mergeCell ref="GKQ38:GKS38"/>
    <mergeCell ref="GKX38:GKZ38"/>
    <mergeCell ref="GIM38:GIO38"/>
    <mergeCell ref="GIT38:GIV38"/>
    <mergeCell ref="GJA38:GJC38"/>
    <mergeCell ref="GJH38:GJJ38"/>
    <mergeCell ref="GJO38:GJQ38"/>
    <mergeCell ref="GHD38:GHF38"/>
    <mergeCell ref="GHK38:GHM38"/>
    <mergeCell ref="GHR38:GHT38"/>
    <mergeCell ref="GHY38:GIA38"/>
    <mergeCell ref="GIF38:GIH38"/>
    <mergeCell ref="GFU38:GFW38"/>
    <mergeCell ref="GGB38:GGD38"/>
    <mergeCell ref="GGI38:GGK38"/>
    <mergeCell ref="GGP38:GGR38"/>
    <mergeCell ref="GGW38:GGY38"/>
    <mergeCell ref="GPF38:GPH38"/>
    <mergeCell ref="GPM38:GPO38"/>
    <mergeCell ref="GPT38:GPV38"/>
    <mergeCell ref="GQA38:GQC38"/>
    <mergeCell ref="GQH38:GQJ38"/>
    <mergeCell ref="GNW38:GNY38"/>
    <mergeCell ref="GOD38:GOF38"/>
    <mergeCell ref="GOK38:GOM38"/>
    <mergeCell ref="GOR38:GOT38"/>
    <mergeCell ref="GOY38:GPA38"/>
    <mergeCell ref="GMN38:GMP38"/>
    <mergeCell ref="GMU38:GMW38"/>
    <mergeCell ref="GNB38:GND38"/>
    <mergeCell ref="GNI38:GNK38"/>
    <mergeCell ref="GNP38:GNR38"/>
    <mergeCell ref="GLE38:GLG38"/>
    <mergeCell ref="GLL38:GLN38"/>
    <mergeCell ref="GLS38:GLU38"/>
    <mergeCell ref="GLZ38:GMB38"/>
    <mergeCell ref="GMG38:GMI38"/>
    <mergeCell ref="GUP38:GUR38"/>
    <mergeCell ref="GUW38:GUY38"/>
    <mergeCell ref="GVD38:GVF38"/>
    <mergeCell ref="GVK38:GVM38"/>
    <mergeCell ref="GVR38:GVT38"/>
    <mergeCell ref="GTG38:GTI38"/>
    <mergeCell ref="GTN38:GTP38"/>
    <mergeCell ref="GTU38:GTW38"/>
    <mergeCell ref="GUB38:GUD38"/>
    <mergeCell ref="GUI38:GUK38"/>
    <mergeCell ref="GRX38:GRZ38"/>
    <mergeCell ref="GSE38:GSG38"/>
    <mergeCell ref="GSL38:GSN38"/>
    <mergeCell ref="GSS38:GSU38"/>
    <mergeCell ref="GSZ38:GTB38"/>
    <mergeCell ref="GQO38:GQQ38"/>
    <mergeCell ref="GQV38:GQX38"/>
    <mergeCell ref="GRC38:GRE38"/>
    <mergeCell ref="GRJ38:GRL38"/>
    <mergeCell ref="GRQ38:GRS38"/>
    <mergeCell ref="GZZ38:HAB38"/>
    <mergeCell ref="HAG38:HAI38"/>
    <mergeCell ref="HAN38:HAP38"/>
    <mergeCell ref="HAU38:HAW38"/>
    <mergeCell ref="HBB38:HBD38"/>
    <mergeCell ref="GYQ38:GYS38"/>
    <mergeCell ref="GYX38:GYZ38"/>
    <mergeCell ref="GZE38:GZG38"/>
    <mergeCell ref="GZL38:GZN38"/>
    <mergeCell ref="GZS38:GZU38"/>
    <mergeCell ref="GXH38:GXJ38"/>
    <mergeCell ref="GXO38:GXQ38"/>
    <mergeCell ref="GXV38:GXX38"/>
    <mergeCell ref="GYC38:GYE38"/>
    <mergeCell ref="GYJ38:GYL38"/>
    <mergeCell ref="GVY38:GWA38"/>
    <mergeCell ref="GWF38:GWH38"/>
    <mergeCell ref="GWM38:GWO38"/>
    <mergeCell ref="GWT38:GWV38"/>
    <mergeCell ref="GXA38:GXC38"/>
    <mergeCell ref="HFJ38:HFL38"/>
    <mergeCell ref="HFQ38:HFS38"/>
    <mergeCell ref="HFX38:HFZ38"/>
    <mergeCell ref="HGE38:HGG38"/>
    <mergeCell ref="HGL38:HGN38"/>
    <mergeCell ref="HEA38:HEC38"/>
    <mergeCell ref="HEH38:HEJ38"/>
    <mergeCell ref="HEO38:HEQ38"/>
    <mergeCell ref="HEV38:HEX38"/>
    <mergeCell ref="HFC38:HFE38"/>
    <mergeCell ref="HCR38:HCT38"/>
    <mergeCell ref="HCY38:HDA38"/>
    <mergeCell ref="HDF38:HDH38"/>
    <mergeCell ref="HDM38:HDO38"/>
    <mergeCell ref="HDT38:HDV38"/>
    <mergeCell ref="HBI38:HBK38"/>
    <mergeCell ref="HBP38:HBR38"/>
    <mergeCell ref="HBW38:HBY38"/>
    <mergeCell ref="HCD38:HCF38"/>
    <mergeCell ref="HCK38:HCM38"/>
    <mergeCell ref="HKT38:HKV38"/>
    <mergeCell ref="HLA38:HLC38"/>
    <mergeCell ref="HLH38:HLJ38"/>
    <mergeCell ref="HLO38:HLQ38"/>
    <mergeCell ref="HLV38:HLX38"/>
    <mergeCell ref="HJK38:HJM38"/>
    <mergeCell ref="HJR38:HJT38"/>
    <mergeCell ref="HJY38:HKA38"/>
    <mergeCell ref="HKF38:HKH38"/>
    <mergeCell ref="HKM38:HKO38"/>
    <mergeCell ref="HIB38:HID38"/>
    <mergeCell ref="HII38:HIK38"/>
    <mergeCell ref="HIP38:HIR38"/>
    <mergeCell ref="HIW38:HIY38"/>
    <mergeCell ref="HJD38:HJF38"/>
    <mergeCell ref="HGS38:HGU38"/>
    <mergeCell ref="HGZ38:HHB38"/>
    <mergeCell ref="HHG38:HHI38"/>
    <mergeCell ref="HHN38:HHP38"/>
    <mergeCell ref="HHU38:HHW38"/>
    <mergeCell ref="HQD38:HQF38"/>
    <mergeCell ref="HQK38:HQM38"/>
    <mergeCell ref="HQR38:HQT38"/>
    <mergeCell ref="HQY38:HRA38"/>
    <mergeCell ref="HRF38:HRH38"/>
    <mergeCell ref="HOU38:HOW38"/>
    <mergeCell ref="HPB38:HPD38"/>
    <mergeCell ref="HPI38:HPK38"/>
    <mergeCell ref="HPP38:HPR38"/>
    <mergeCell ref="HPW38:HPY38"/>
    <mergeCell ref="HNL38:HNN38"/>
    <mergeCell ref="HNS38:HNU38"/>
    <mergeCell ref="HNZ38:HOB38"/>
    <mergeCell ref="HOG38:HOI38"/>
    <mergeCell ref="HON38:HOP38"/>
    <mergeCell ref="HMC38:HME38"/>
    <mergeCell ref="HMJ38:HML38"/>
    <mergeCell ref="HMQ38:HMS38"/>
    <mergeCell ref="HMX38:HMZ38"/>
    <mergeCell ref="HNE38:HNG38"/>
    <mergeCell ref="HVN38:HVP38"/>
    <mergeCell ref="HVU38:HVW38"/>
    <mergeCell ref="HWB38:HWD38"/>
    <mergeCell ref="HWI38:HWK38"/>
    <mergeCell ref="HWP38:HWR38"/>
    <mergeCell ref="HUE38:HUG38"/>
    <mergeCell ref="HUL38:HUN38"/>
    <mergeCell ref="HUS38:HUU38"/>
    <mergeCell ref="HUZ38:HVB38"/>
    <mergeCell ref="HVG38:HVI38"/>
    <mergeCell ref="HSV38:HSX38"/>
    <mergeCell ref="HTC38:HTE38"/>
    <mergeCell ref="HTJ38:HTL38"/>
    <mergeCell ref="HTQ38:HTS38"/>
    <mergeCell ref="HTX38:HTZ38"/>
    <mergeCell ref="HRM38:HRO38"/>
    <mergeCell ref="HRT38:HRV38"/>
    <mergeCell ref="HSA38:HSC38"/>
    <mergeCell ref="HSH38:HSJ38"/>
    <mergeCell ref="HSO38:HSQ38"/>
    <mergeCell ref="IAX38:IAZ38"/>
    <mergeCell ref="IBE38:IBG38"/>
    <mergeCell ref="IBL38:IBN38"/>
    <mergeCell ref="IBS38:IBU38"/>
    <mergeCell ref="IBZ38:ICB38"/>
    <mergeCell ref="HZO38:HZQ38"/>
    <mergeCell ref="HZV38:HZX38"/>
    <mergeCell ref="IAC38:IAE38"/>
    <mergeCell ref="IAJ38:IAL38"/>
    <mergeCell ref="IAQ38:IAS38"/>
    <mergeCell ref="HYF38:HYH38"/>
    <mergeCell ref="HYM38:HYO38"/>
    <mergeCell ref="HYT38:HYV38"/>
    <mergeCell ref="HZA38:HZC38"/>
    <mergeCell ref="HZH38:HZJ38"/>
    <mergeCell ref="HWW38:HWY38"/>
    <mergeCell ref="HXD38:HXF38"/>
    <mergeCell ref="HXK38:HXM38"/>
    <mergeCell ref="HXR38:HXT38"/>
    <mergeCell ref="HXY38:HYA38"/>
    <mergeCell ref="IGH38:IGJ38"/>
    <mergeCell ref="IGO38:IGQ38"/>
    <mergeCell ref="IGV38:IGX38"/>
    <mergeCell ref="IHC38:IHE38"/>
    <mergeCell ref="IHJ38:IHL38"/>
    <mergeCell ref="IEY38:IFA38"/>
    <mergeCell ref="IFF38:IFH38"/>
    <mergeCell ref="IFM38:IFO38"/>
    <mergeCell ref="IFT38:IFV38"/>
    <mergeCell ref="IGA38:IGC38"/>
    <mergeCell ref="IDP38:IDR38"/>
    <mergeCell ref="IDW38:IDY38"/>
    <mergeCell ref="IED38:IEF38"/>
    <mergeCell ref="IEK38:IEM38"/>
    <mergeCell ref="IER38:IET38"/>
    <mergeCell ref="ICG38:ICI38"/>
    <mergeCell ref="ICN38:ICP38"/>
    <mergeCell ref="ICU38:ICW38"/>
    <mergeCell ref="IDB38:IDD38"/>
    <mergeCell ref="IDI38:IDK38"/>
    <mergeCell ref="ILR38:ILT38"/>
    <mergeCell ref="ILY38:IMA38"/>
    <mergeCell ref="IMF38:IMH38"/>
    <mergeCell ref="IMM38:IMO38"/>
    <mergeCell ref="IMT38:IMV38"/>
    <mergeCell ref="IKI38:IKK38"/>
    <mergeCell ref="IKP38:IKR38"/>
    <mergeCell ref="IKW38:IKY38"/>
    <mergeCell ref="ILD38:ILF38"/>
    <mergeCell ref="ILK38:ILM38"/>
    <mergeCell ref="IIZ38:IJB38"/>
    <mergeCell ref="IJG38:IJI38"/>
    <mergeCell ref="IJN38:IJP38"/>
    <mergeCell ref="IJU38:IJW38"/>
    <mergeCell ref="IKB38:IKD38"/>
    <mergeCell ref="IHQ38:IHS38"/>
    <mergeCell ref="IHX38:IHZ38"/>
    <mergeCell ref="IIE38:IIG38"/>
    <mergeCell ref="IIL38:IIN38"/>
    <mergeCell ref="IIS38:IIU38"/>
    <mergeCell ref="IRB38:IRD38"/>
    <mergeCell ref="IRI38:IRK38"/>
    <mergeCell ref="IRP38:IRR38"/>
    <mergeCell ref="IRW38:IRY38"/>
    <mergeCell ref="ISD38:ISF38"/>
    <mergeCell ref="IPS38:IPU38"/>
    <mergeCell ref="IPZ38:IQB38"/>
    <mergeCell ref="IQG38:IQI38"/>
    <mergeCell ref="IQN38:IQP38"/>
    <mergeCell ref="IQU38:IQW38"/>
    <mergeCell ref="IOJ38:IOL38"/>
    <mergeCell ref="IOQ38:IOS38"/>
    <mergeCell ref="IOX38:IOZ38"/>
    <mergeCell ref="IPE38:IPG38"/>
    <mergeCell ref="IPL38:IPN38"/>
    <mergeCell ref="INA38:INC38"/>
    <mergeCell ref="INH38:INJ38"/>
    <mergeCell ref="INO38:INQ38"/>
    <mergeCell ref="INV38:INX38"/>
    <mergeCell ref="IOC38:IOE38"/>
    <mergeCell ref="IWL38:IWN38"/>
    <mergeCell ref="IWS38:IWU38"/>
    <mergeCell ref="IWZ38:IXB38"/>
    <mergeCell ref="IXG38:IXI38"/>
    <mergeCell ref="IXN38:IXP38"/>
    <mergeCell ref="IVC38:IVE38"/>
    <mergeCell ref="IVJ38:IVL38"/>
    <mergeCell ref="IVQ38:IVS38"/>
    <mergeCell ref="IVX38:IVZ38"/>
    <mergeCell ref="IWE38:IWG38"/>
    <mergeCell ref="ITT38:ITV38"/>
    <mergeCell ref="IUA38:IUC38"/>
    <mergeCell ref="IUH38:IUJ38"/>
    <mergeCell ref="IUO38:IUQ38"/>
    <mergeCell ref="IUV38:IUX38"/>
    <mergeCell ref="ISK38:ISM38"/>
    <mergeCell ref="ISR38:IST38"/>
    <mergeCell ref="ISY38:ITA38"/>
    <mergeCell ref="ITF38:ITH38"/>
    <mergeCell ref="ITM38:ITO38"/>
    <mergeCell ref="JBV38:JBX38"/>
    <mergeCell ref="JCC38:JCE38"/>
    <mergeCell ref="JCJ38:JCL38"/>
    <mergeCell ref="JCQ38:JCS38"/>
    <mergeCell ref="JCX38:JCZ38"/>
    <mergeCell ref="JAM38:JAO38"/>
    <mergeCell ref="JAT38:JAV38"/>
    <mergeCell ref="JBA38:JBC38"/>
    <mergeCell ref="JBH38:JBJ38"/>
    <mergeCell ref="JBO38:JBQ38"/>
    <mergeCell ref="IZD38:IZF38"/>
    <mergeCell ref="IZK38:IZM38"/>
    <mergeCell ref="IZR38:IZT38"/>
    <mergeCell ref="IZY38:JAA38"/>
    <mergeCell ref="JAF38:JAH38"/>
    <mergeCell ref="IXU38:IXW38"/>
    <mergeCell ref="IYB38:IYD38"/>
    <mergeCell ref="IYI38:IYK38"/>
    <mergeCell ref="IYP38:IYR38"/>
    <mergeCell ref="IYW38:IYY38"/>
    <mergeCell ref="JHF38:JHH38"/>
    <mergeCell ref="JHM38:JHO38"/>
    <mergeCell ref="JHT38:JHV38"/>
    <mergeCell ref="JIA38:JIC38"/>
    <mergeCell ref="JIH38:JIJ38"/>
    <mergeCell ref="JFW38:JFY38"/>
    <mergeCell ref="JGD38:JGF38"/>
    <mergeCell ref="JGK38:JGM38"/>
    <mergeCell ref="JGR38:JGT38"/>
    <mergeCell ref="JGY38:JHA38"/>
    <mergeCell ref="JEN38:JEP38"/>
    <mergeCell ref="JEU38:JEW38"/>
    <mergeCell ref="JFB38:JFD38"/>
    <mergeCell ref="JFI38:JFK38"/>
    <mergeCell ref="JFP38:JFR38"/>
    <mergeCell ref="JDE38:JDG38"/>
    <mergeCell ref="JDL38:JDN38"/>
    <mergeCell ref="JDS38:JDU38"/>
    <mergeCell ref="JDZ38:JEB38"/>
    <mergeCell ref="JEG38:JEI38"/>
    <mergeCell ref="JMP38:JMR38"/>
    <mergeCell ref="JMW38:JMY38"/>
    <mergeCell ref="JND38:JNF38"/>
    <mergeCell ref="JNK38:JNM38"/>
    <mergeCell ref="JNR38:JNT38"/>
    <mergeCell ref="JLG38:JLI38"/>
    <mergeCell ref="JLN38:JLP38"/>
    <mergeCell ref="JLU38:JLW38"/>
    <mergeCell ref="JMB38:JMD38"/>
    <mergeCell ref="JMI38:JMK38"/>
    <mergeCell ref="JJX38:JJZ38"/>
    <mergeCell ref="JKE38:JKG38"/>
    <mergeCell ref="JKL38:JKN38"/>
    <mergeCell ref="JKS38:JKU38"/>
    <mergeCell ref="JKZ38:JLB38"/>
    <mergeCell ref="JIO38:JIQ38"/>
    <mergeCell ref="JIV38:JIX38"/>
    <mergeCell ref="JJC38:JJE38"/>
    <mergeCell ref="JJJ38:JJL38"/>
    <mergeCell ref="JJQ38:JJS38"/>
    <mergeCell ref="JRZ38:JSB38"/>
    <mergeCell ref="JSG38:JSI38"/>
    <mergeCell ref="JSN38:JSP38"/>
    <mergeCell ref="JSU38:JSW38"/>
    <mergeCell ref="JTB38:JTD38"/>
    <mergeCell ref="JQQ38:JQS38"/>
    <mergeCell ref="JQX38:JQZ38"/>
    <mergeCell ref="JRE38:JRG38"/>
    <mergeCell ref="JRL38:JRN38"/>
    <mergeCell ref="JRS38:JRU38"/>
    <mergeCell ref="JPH38:JPJ38"/>
    <mergeCell ref="JPO38:JPQ38"/>
    <mergeCell ref="JPV38:JPX38"/>
    <mergeCell ref="JQC38:JQE38"/>
    <mergeCell ref="JQJ38:JQL38"/>
    <mergeCell ref="JNY38:JOA38"/>
    <mergeCell ref="JOF38:JOH38"/>
    <mergeCell ref="JOM38:JOO38"/>
    <mergeCell ref="JOT38:JOV38"/>
    <mergeCell ref="JPA38:JPC38"/>
    <mergeCell ref="JXJ38:JXL38"/>
    <mergeCell ref="JXQ38:JXS38"/>
    <mergeCell ref="JXX38:JXZ38"/>
    <mergeCell ref="JYE38:JYG38"/>
    <mergeCell ref="JYL38:JYN38"/>
    <mergeCell ref="JWA38:JWC38"/>
    <mergeCell ref="JWH38:JWJ38"/>
    <mergeCell ref="JWO38:JWQ38"/>
    <mergeCell ref="JWV38:JWX38"/>
    <mergeCell ref="JXC38:JXE38"/>
    <mergeCell ref="JUR38:JUT38"/>
    <mergeCell ref="JUY38:JVA38"/>
    <mergeCell ref="JVF38:JVH38"/>
    <mergeCell ref="JVM38:JVO38"/>
    <mergeCell ref="JVT38:JVV38"/>
    <mergeCell ref="JTI38:JTK38"/>
    <mergeCell ref="JTP38:JTR38"/>
    <mergeCell ref="JTW38:JTY38"/>
    <mergeCell ref="JUD38:JUF38"/>
    <mergeCell ref="JUK38:JUM38"/>
    <mergeCell ref="KCT38:KCV38"/>
    <mergeCell ref="KDA38:KDC38"/>
    <mergeCell ref="KDH38:KDJ38"/>
    <mergeCell ref="KDO38:KDQ38"/>
    <mergeCell ref="KDV38:KDX38"/>
    <mergeCell ref="KBK38:KBM38"/>
    <mergeCell ref="KBR38:KBT38"/>
    <mergeCell ref="KBY38:KCA38"/>
    <mergeCell ref="KCF38:KCH38"/>
    <mergeCell ref="KCM38:KCO38"/>
    <mergeCell ref="KAB38:KAD38"/>
    <mergeCell ref="KAI38:KAK38"/>
    <mergeCell ref="KAP38:KAR38"/>
    <mergeCell ref="KAW38:KAY38"/>
    <mergeCell ref="KBD38:KBF38"/>
    <mergeCell ref="JYS38:JYU38"/>
    <mergeCell ref="JYZ38:JZB38"/>
    <mergeCell ref="JZG38:JZI38"/>
    <mergeCell ref="JZN38:JZP38"/>
    <mergeCell ref="JZU38:JZW38"/>
    <mergeCell ref="KID38:KIF38"/>
    <mergeCell ref="KIK38:KIM38"/>
    <mergeCell ref="KIR38:KIT38"/>
    <mergeCell ref="KIY38:KJA38"/>
    <mergeCell ref="KJF38:KJH38"/>
    <mergeCell ref="KGU38:KGW38"/>
    <mergeCell ref="KHB38:KHD38"/>
    <mergeCell ref="KHI38:KHK38"/>
    <mergeCell ref="KHP38:KHR38"/>
    <mergeCell ref="KHW38:KHY38"/>
    <mergeCell ref="KFL38:KFN38"/>
    <mergeCell ref="KFS38:KFU38"/>
    <mergeCell ref="KFZ38:KGB38"/>
    <mergeCell ref="KGG38:KGI38"/>
    <mergeCell ref="KGN38:KGP38"/>
    <mergeCell ref="KEC38:KEE38"/>
    <mergeCell ref="KEJ38:KEL38"/>
    <mergeCell ref="KEQ38:KES38"/>
    <mergeCell ref="KEX38:KEZ38"/>
    <mergeCell ref="KFE38:KFG38"/>
    <mergeCell ref="KNN38:KNP38"/>
    <mergeCell ref="KNU38:KNW38"/>
    <mergeCell ref="KOB38:KOD38"/>
    <mergeCell ref="KOI38:KOK38"/>
    <mergeCell ref="KOP38:KOR38"/>
    <mergeCell ref="KME38:KMG38"/>
    <mergeCell ref="KML38:KMN38"/>
    <mergeCell ref="KMS38:KMU38"/>
    <mergeCell ref="KMZ38:KNB38"/>
    <mergeCell ref="KNG38:KNI38"/>
    <mergeCell ref="KKV38:KKX38"/>
    <mergeCell ref="KLC38:KLE38"/>
    <mergeCell ref="KLJ38:KLL38"/>
    <mergeCell ref="KLQ38:KLS38"/>
    <mergeCell ref="KLX38:KLZ38"/>
    <mergeCell ref="KJM38:KJO38"/>
    <mergeCell ref="KJT38:KJV38"/>
    <mergeCell ref="KKA38:KKC38"/>
    <mergeCell ref="KKH38:KKJ38"/>
    <mergeCell ref="KKO38:KKQ38"/>
    <mergeCell ref="KSX38:KSZ38"/>
    <mergeCell ref="KTE38:KTG38"/>
    <mergeCell ref="KTL38:KTN38"/>
    <mergeCell ref="KTS38:KTU38"/>
    <mergeCell ref="KTZ38:KUB38"/>
    <mergeCell ref="KRO38:KRQ38"/>
    <mergeCell ref="KRV38:KRX38"/>
    <mergeCell ref="KSC38:KSE38"/>
    <mergeCell ref="KSJ38:KSL38"/>
    <mergeCell ref="KSQ38:KSS38"/>
    <mergeCell ref="KQF38:KQH38"/>
    <mergeCell ref="KQM38:KQO38"/>
    <mergeCell ref="KQT38:KQV38"/>
    <mergeCell ref="KRA38:KRC38"/>
    <mergeCell ref="KRH38:KRJ38"/>
    <mergeCell ref="KOW38:KOY38"/>
    <mergeCell ref="KPD38:KPF38"/>
    <mergeCell ref="KPK38:KPM38"/>
    <mergeCell ref="KPR38:KPT38"/>
    <mergeCell ref="KPY38:KQA38"/>
    <mergeCell ref="KYH38:KYJ38"/>
    <mergeCell ref="KYO38:KYQ38"/>
    <mergeCell ref="KYV38:KYX38"/>
    <mergeCell ref="KZC38:KZE38"/>
    <mergeCell ref="KZJ38:KZL38"/>
    <mergeCell ref="KWY38:KXA38"/>
    <mergeCell ref="KXF38:KXH38"/>
    <mergeCell ref="KXM38:KXO38"/>
    <mergeCell ref="KXT38:KXV38"/>
    <mergeCell ref="KYA38:KYC38"/>
    <mergeCell ref="KVP38:KVR38"/>
    <mergeCell ref="KVW38:KVY38"/>
    <mergeCell ref="KWD38:KWF38"/>
    <mergeCell ref="KWK38:KWM38"/>
    <mergeCell ref="KWR38:KWT38"/>
    <mergeCell ref="KUG38:KUI38"/>
    <mergeCell ref="KUN38:KUP38"/>
    <mergeCell ref="KUU38:KUW38"/>
    <mergeCell ref="KVB38:KVD38"/>
    <mergeCell ref="KVI38:KVK38"/>
    <mergeCell ref="LDR38:LDT38"/>
    <mergeCell ref="LDY38:LEA38"/>
    <mergeCell ref="LEF38:LEH38"/>
    <mergeCell ref="LEM38:LEO38"/>
    <mergeCell ref="LET38:LEV38"/>
    <mergeCell ref="LCI38:LCK38"/>
    <mergeCell ref="LCP38:LCR38"/>
    <mergeCell ref="LCW38:LCY38"/>
    <mergeCell ref="LDD38:LDF38"/>
    <mergeCell ref="LDK38:LDM38"/>
    <mergeCell ref="LAZ38:LBB38"/>
    <mergeCell ref="LBG38:LBI38"/>
    <mergeCell ref="LBN38:LBP38"/>
    <mergeCell ref="LBU38:LBW38"/>
    <mergeCell ref="LCB38:LCD38"/>
    <mergeCell ref="KZQ38:KZS38"/>
    <mergeCell ref="KZX38:KZZ38"/>
    <mergeCell ref="LAE38:LAG38"/>
    <mergeCell ref="LAL38:LAN38"/>
    <mergeCell ref="LAS38:LAU38"/>
    <mergeCell ref="LJB38:LJD38"/>
    <mergeCell ref="LJI38:LJK38"/>
    <mergeCell ref="LJP38:LJR38"/>
    <mergeCell ref="LJW38:LJY38"/>
    <mergeCell ref="LKD38:LKF38"/>
    <mergeCell ref="LHS38:LHU38"/>
    <mergeCell ref="LHZ38:LIB38"/>
    <mergeCell ref="LIG38:LII38"/>
    <mergeCell ref="LIN38:LIP38"/>
    <mergeCell ref="LIU38:LIW38"/>
    <mergeCell ref="LGJ38:LGL38"/>
    <mergeCell ref="LGQ38:LGS38"/>
    <mergeCell ref="LGX38:LGZ38"/>
    <mergeCell ref="LHE38:LHG38"/>
    <mergeCell ref="LHL38:LHN38"/>
    <mergeCell ref="LFA38:LFC38"/>
    <mergeCell ref="LFH38:LFJ38"/>
    <mergeCell ref="LFO38:LFQ38"/>
    <mergeCell ref="LFV38:LFX38"/>
    <mergeCell ref="LGC38:LGE38"/>
    <mergeCell ref="LOL38:LON38"/>
    <mergeCell ref="LOS38:LOU38"/>
    <mergeCell ref="LOZ38:LPB38"/>
    <mergeCell ref="LPG38:LPI38"/>
    <mergeCell ref="LPN38:LPP38"/>
    <mergeCell ref="LNC38:LNE38"/>
    <mergeCell ref="LNJ38:LNL38"/>
    <mergeCell ref="LNQ38:LNS38"/>
    <mergeCell ref="LNX38:LNZ38"/>
    <mergeCell ref="LOE38:LOG38"/>
    <mergeCell ref="LLT38:LLV38"/>
    <mergeCell ref="LMA38:LMC38"/>
    <mergeCell ref="LMH38:LMJ38"/>
    <mergeCell ref="LMO38:LMQ38"/>
    <mergeCell ref="LMV38:LMX38"/>
    <mergeCell ref="LKK38:LKM38"/>
    <mergeCell ref="LKR38:LKT38"/>
    <mergeCell ref="LKY38:LLA38"/>
    <mergeCell ref="LLF38:LLH38"/>
    <mergeCell ref="LLM38:LLO38"/>
    <mergeCell ref="LTV38:LTX38"/>
    <mergeCell ref="LUC38:LUE38"/>
    <mergeCell ref="LUJ38:LUL38"/>
    <mergeCell ref="LUQ38:LUS38"/>
    <mergeCell ref="LUX38:LUZ38"/>
    <mergeCell ref="LSM38:LSO38"/>
    <mergeCell ref="LST38:LSV38"/>
    <mergeCell ref="LTA38:LTC38"/>
    <mergeCell ref="LTH38:LTJ38"/>
    <mergeCell ref="LTO38:LTQ38"/>
    <mergeCell ref="LRD38:LRF38"/>
    <mergeCell ref="LRK38:LRM38"/>
    <mergeCell ref="LRR38:LRT38"/>
    <mergeCell ref="LRY38:LSA38"/>
    <mergeCell ref="LSF38:LSH38"/>
    <mergeCell ref="LPU38:LPW38"/>
    <mergeCell ref="LQB38:LQD38"/>
    <mergeCell ref="LQI38:LQK38"/>
    <mergeCell ref="LQP38:LQR38"/>
    <mergeCell ref="LQW38:LQY38"/>
    <mergeCell ref="LZF38:LZH38"/>
    <mergeCell ref="LZM38:LZO38"/>
    <mergeCell ref="LZT38:LZV38"/>
    <mergeCell ref="MAA38:MAC38"/>
    <mergeCell ref="MAH38:MAJ38"/>
    <mergeCell ref="LXW38:LXY38"/>
    <mergeCell ref="LYD38:LYF38"/>
    <mergeCell ref="LYK38:LYM38"/>
    <mergeCell ref="LYR38:LYT38"/>
    <mergeCell ref="LYY38:LZA38"/>
    <mergeCell ref="LWN38:LWP38"/>
    <mergeCell ref="LWU38:LWW38"/>
    <mergeCell ref="LXB38:LXD38"/>
    <mergeCell ref="LXI38:LXK38"/>
    <mergeCell ref="LXP38:LXR38"/>
    <mergeCell ref="LVE38:LVG38"/>
    <mergeCell ref="LVL38:LVN38"/>
    <mergeCell ref="LVS38:LVU38"/>
    <mergeCell ref="LVZ38:LWB38"/>
    <mergeCell ref="LWG38:LWI38"/>
    <mergeCell ref="MEP38:MER38"/>
    <mergeCell ref="MEW38:MEY38"/>
    <mergeCell ref="MFD38:MFF38"/>
    <mergeCell ref="MFK38:MFM38"/>
    <mergeCell ref="MFR38:MFT38"/>
    <mergeCell ref="MDG38:MDI38"/>
    <mergeCell ref="MDN38:MDP38"/>
    <mergeCell ref="MDU38:MDW38"/>
    <mergeCell ref="MEB38:MED38"/>
    <mergeCell ref="MEI38:MEK38"/>
    <mergeCell ref="MBX38:MBZ38"/>
    <mergeCell ref="MCE38:MCG38"/>
    <mergeCell ref="MCL38:MCN38"/>
    <mergeCell ref="MCS38:MCU38"/>
    <mergeCell ref="MCZ38:MDB38"/>
    <mergeCell ref="MAO38:MAQ38"/>
    <mergeCell ref="MAV38:MAX38"/>
    <mergeCell ref="MBC38:MBE38"/>
    <mergeCell ref="MBJ38:MBL38"/>
    <mergeCell ref="MBQ38:MBS38"/>
    <mergeCell ref="MJZ38:MKB38"/>
    <mergeCell ref="MKG38:MKI38"/>
    <mergeCell ref="MKN38:MKP38"/>
    <mergeCell ref="MKU38:MKW38"/>
    <mergeCell ref="MLB38:MLD38"/>
    <mergeCell ref="MIQ38:MIS38"/>
    <mergeCell ref="MIX38:MIZ38"/>
    <mergeCell ref="MJE38:MJG38"/>
    <mergeCell ref="MJL38:MJN38"/>
    <mergeCell ref="MJS38:MJU38"/>
    <mergeCell ref="MHH38:MHJ38"/>
    <mergeCell ref="MHO38:MHQ38"/>
    <mergeCell ref="MHV38:MHX38"/>
    <mergeCell ref="MIC38:MIE38"/>
    <mergeCell ref="MIJ38:MIL38"/>
    <mergeCell ref="MFY38:MGA38"/>
    <mergeCell ref="MGF38:MGH38"/>
    <mergeCell ref="MGM38:MGO38"/>
    <mergeCell ref="MGT38:MGV38"/>
    <mergeCell ref="MHA38:MHC38"/>
    <mergeCell ref="MPJ38:MPL38"/>
    <mergeCell ref="MPQ38:MPS38"/>
    <mergeCell ref="MPX38:MPZ38"/>
    <mergeCell ref="MQE38:MQG38"/>
    <mergeCell ref="MQL38:MQN38"/>
    <mergeCell ref="MOA38:MOC38"/>
    <mergeCell ref="MOH38:MOJ38"/>
    <mergeCell ref="MOO38:MOQ38"/>
    <mergeCell ref="MOV38:MOX38"/>
    <mergeCell ref="MPC38:MPE38"/>
    <mergeCell ref="MMR38:MMT38"/>
    <mergeCell ref="MMY38:MNA38"/>
    <mergeCell ref="MNF38:MNH38"/>
    <mergeCell ref="MNM38:MNO38"/>
    <mergeCell ref="MNT38:MNV38"/>
    <mergeCell ref="MLI38:MLK38"/>
    <mergeCell ref="MLP38:MLR38"/>
    <mergeCell ref="MLW38:MLY38"/>
    <mergeCell ref="MMD38:MMF38"/>
    <mergeCell ref="MMK38:MMM38"/>
    <mergeCell ref="MUT38:MUV38"/>
    <mergeCell ref="MVA38:MVC38"/>
    <mergeCell ref="MVH38:MVJ38"/>
    <mergeCell ref="MVO38:MVQ38"/>
    <mergeCell ref="MVV38:MVX38"/>
    <mergeCell ref="MTK38:MTM38"/>
    <mergeCell ref="MTR38:MTT38"/>
    <mergeCell ref="MTY38:MUA38"/>
    <mergeCell ref="MUF38:MUH38"/>
    <mergeCell ref="MUM38:MUO38"/>
    <mergeCell ref="MSB38:MSD38"/>
    <mergeCell ref="MSI38:MSK38"/>
    <mergeCell ref="MSP38:MSR38"/>
    <mergeCell ref="MSW38:MSY38"/>
    <mergeCell ref="MTD38:MTF38"/>
    <mergeCell ref="MQS38:MQU38"/>
    <mergeCell ref="MQZ38:MRB38"/>
    <mergeCell ref="MRG38:MRI38"/>
    <mergeCell ref="MRN38:MRP38"/>
    <mergeCell ref="MRU38:MRW38"/>
    <mergeCell ref="NAD38:NAF38"/>
    <mergeCell ref="NAK38:NAM38"/>
    <mergeCell ref="NAR38:NAT38"/>
    <mergeCell ref="NAY38:NBA38"/>
    <mergeCell ref="NBF38:NBH38"/>
    <mergeCell ref="MYU38:MYW38"/>
    <mergeCell ref="MZB38:MZD38"/>
    <mergeCell ref="MZI38:MZK38"/>
    <mergeCell ref="MZP38:MZR38"/>
    <mergeCell ref="MZW38:MZY38"/>
    <mergeCell ref="MXL38:MXN38"/>
    <mergeCell ref="MXS38:MXU38"/>
    <mergeCell ref="MXZ38:MYB38"/>
    <mergeCell ref="MYG38:MYI38"/>
    <mergeCell ref="MYN38:MYP38"/>
    <mergeCell ref="MWC38:MWE38"/>
    <mergeCell ref="MWJ38:MWL38"/>
    <mergeCell ref="MWQ38:MWS38"/>
    <mergeCell ref="MWX38:MWZ38"/>
    <mergeCell ref="MXE38:MXG38"/>
    <mergeCell ref="NFN38:NFP38"/>
    <mergeCell ref="NFU38:NFW38"/>
    <mergeCell ref="NGB38:NGD38"/>
    <mergeCell ref="NGI38:NGK38"/>
    <mergeCell ref="NGP38:NGR38"/>
    <mergeCell ref="NEE38:NEG38"/>
    <mergeCell ref="NEL38:NEN38"/>
    <mergeCell ref="NES38:NEU38"/>
    <mergeCell ref="NEZ38:NFB38"/>
    <mergeCell ref="NFG38:NFI38"/>
    <mergeCell ref="NCV38:NCX38"/>
    <mergeCell ref="NDC38:NDE38"/>
    <mergeCell ref="NDJ38:NDL38"/>
    <mergeCell ref="NDQ38:NDS38"/>
    <mergeCell ref="NDX38:NDZ38"/>
    <mergeCell ref="NBM38:NBO38"/>
    <mergeCell ref="NBT38:NBV38"/>
    <mergeCell ref="NCA38:NCC38"/>
    <mergeCell ref="NCH38:NCJ38"/>
    <mergeCell ref="NCO38:NCQ38"/>
    <mergeCell ref="NKX38:NKZ38"/>
    <mergeCell ref="NLE38:NLG38"/>
    <mergeCell ref="NLL38:NLN38"/>
    <mergeCell ref="NLS38:NLU38"/>
    <mergeCell ref="NLZ38:NMB38"/>
    <mergeCell ref="NJO38:NJQ38"/>
    <mergeCell ref="NJV38:NJX38"/>
    <mergeCell ref="NKC38:NKE38"/>
    <mergeCell ref="NKJ38:NKL38"/>
    <mergeCell ref="NKQ38:NKS38"/>
    <mergeCell ref="NIF38:NIH38"/>
    <mergeCell ref="NIM38:NIO38"/>
    <mergeCell ref="NIT38:NIV38"/>
    <mergeCell ref="NJA38:NJC38"/>
    <mergeCell ref="NJH38:NJJ38"/>
    <mergeCell ref="NGW38:NGY38"/>
    <mergeCell ref="NHD38:NHF38"/>
    <mergeCell ref="NHK38:NHM38"/>
    <mergeCell ref="NHR38:NHT38"/>
    <mergeCell ref="NHY38:NIA38"/>
    <mergeCell ref="NQH38:NQJ38"/>
    <mergeCell ref="NQO38:NQQ38"/>
    <mergeCell ref="NQV38:NQX38"/>
    <mergeCell ref="NRC38:NRE38"/>
    <mergeCell ref="NRJ38:NRL38"/>
    <mergeCell ref="NOY38:NPA38"/>
    <mergeCell ref="NPF38:NPH38"/>
    <mergeCell ref="NPM38:NPO38"/>
    <mergeCell ref="NPT38:NPV38"/>
    <mergeCell ref="NQA38:NQC38"/>
    <mergeCell ref="NNP38:NNR38"/>
    <mergeCell ref="NNW38:NNY38"/>
    <mergeCell ref="NOD38:NOF38"/>
    <mergeCell ref="NOK38:NOM38"/>
    <mergeCell ref="NOR38:NOT38"/>
    <mergeCell ref="NMG38:NMI38"/>
    <mergeCell ref="NMN38:NMP38"/>
    <mergeCell ref="NMU38:NMW38"/>
    <mergeCell ref="NNB38:NND38"/>
    <mergeCell ref="NNI38:NNK38"/>
    <mergeCell ref="NVR38:NVT38"/>
    <mergeCell ref="NVY38:NWA38"/>
    <mergeCell ref="NWF38:NWH38"/>
    <mergeCell ref="NWM38:NWO38"/>
    <mergeCell ref="NWT38:NWV38"/>
    <mergeCell ref="NUI38:NUK38"/>
    <mergeCell ref="NUP38:NUR38"/>
    <mergeCell ref="NUW38:NUY38"/>
    <mergeCell ref="NVD38:NVF38"/>
    <mergeCell ref="NVK38:NVM38"/>
    <mergeCell ref="NSZ38:NTB38"/>
    <mergeCell ref="NTG38:NTI38"/>
    <mergeCell ref="NTN38:NTP38"/>
    <mergeCell ref="NTU38:NTW38"/>
    <mergeCell ref="NUB38:NUD38"/>
    <mergeCell ref="NRQ38:NRS38"/>
    <mergeCell ref="NRX38:NRZ38"/>
    <mergeCell ref="NSE38:NSG38"/>
    <mergeCell ref="NSL38:NSN38"/>
    <mergeCell ref="NSS38:NSU38"/>
    <mergeCell ref="OBB38:OBD38"/>
    <mergeCell ref="OBI38:OBK38"/>
    <mergeCell ref="OBP38:OBR38"/>
    <mergeCell ref="OBW38:OBY38"/>
    <mergeCell ref="OCD38:OCF38"/>
    <mergeCell ref="NZS38:NZU38"/>
    <mergeCell ref="NZZ38:OAB38"/>
    <mergeCell ref="OAG38:OAI38"/>
    <mergeCell ref="OAN38:OAP38"/>
    <mergeCell ref="OAU38:OAW38"/>
    <mergeCell ref="NYJ38:NYL38"/>
    <mergeCell ref="NYQ38:NYS38"/>
    <mergeCell ref="NYX38:NYZ38"/>
    <mergeCell ref="NZE38:NZG38"/>
    <mergeCell ref="NZL38:NZN38"/>
    <mergeCell ref="NXA38:NXC38"/>
    <mergeCell ref="NXH38:NXJ38"/>
    <mergeCell ref="NXO38:NXQ38"/>
    <mergeCell ref="NXV38:NXX38"/>
    <mergeCell ref="NYC38:NYE38"/>
    <mergeCell ref="OGL38:OGN38"/>
    <mergeCell ref="OGS38:OGU38"/>
    <mergeCell ref="OGZ38:OHB38"/>
    <mergeCell ref="OHG38:OHI38"/>
    <mergeCell ref="OHN38:OHP38"/>
    <mergeCell ref="OFC38:OFE38"/>
    <mergeCell ref="OFJ38:OFL38"/>
    <mergeCell ref="OFQ38:OFS38"/>
    <mergeCell ref="OFX38:OFZ38"/>
    <mergeCell ref="OGE38:OGG38"/>
    <mergeCell ref="ODT38:ODV38"/>
    <mergeCell ref="OEA38:OEC38"/>
    <mergeCell ref="OEH38:OEJ38"/>
    <mergeCell ref="OEO38:OEQ38"/>
    <mergeCell ref="OEV38:OEX38"/>
    <mergeCell ref="OCK38:OCM38"/>
    <mergeCell ref="OCR38:OCT38"/>
    <mergeCell ref="OCY38:ODA38"/>
    <mergeCell ref="ODF38:ODH38"/>
    <mergeCell ref="ODM38:ODO38"/>
    <mergeCell ref="OLV38:OLX38"/>
    <mergeCell ref="OMC38:OME38"/>
    <mergeCell ref="OMJ38:OML38"/>
    <mergeCell ref="OMQ38:OMS38"/>
    <mergeCell ref="OMX38:OMZ38"/>
    <mergeCell ref="OKM38:OKO38"/>
    <mergeCell ref="OKT38:OKV38"/>
    <mergeCell ref="OLA38:OLC38"/>
    <mergeCell ref="OLH38:OLJ38"/>
    <mergeCell ref="OLO38:OLQ38"/>
    <mergeCell ref="OJD38:OJF38"/>
    <mergeCell ref="OJK38:OJM38"/>
    <mergeCell ref="OJR38:OJT38"/>
    <mergeCell ref="OJY38:OKA38"/>
    <mergeCell ref="OKF38:OKH38"/>
    <mergeCell ref="OHU38:OHW38"/>
    <mergeCell ref="OIB38:OID38"/>
    <mergeCell ref="OII38:OIK38"/>
    <mergeCell ref="OIP38:OIR38"/>
    <mergeCell ref="OIW38:OIY38"/>
    <mergeCell ref="ORF38:ORH38"/>
    <mergeCell ref="ORM38:ORO38"/>
    <mergeCell ref="ORT38:ORV38"/>
    <mergeCell ref="OSA38:OSC38"/>
    <mergeCell ref="OSH38:OSJ38"/>
    <mergeCell ref="OPW38:OPY38"/>
    <mergeCell ref="OQD38:OQF38"/>
    <mergeCell ref="OQK38:OQM38"/>
    <mergeCell ref="OQR38:OQT38"/>
    <mergeCell ref="OQY38:ORA38"/>
    <mergeCell ref="OON38:OOP38"/>
    <mergeCell ref="OOU38:OOW38"/>
    <mergeCell ref="OPB38:OPD38"/>
    <mergeCell ref="OPI38:OPK38"/>
    <mergeCell ref="OPP38:OPR38"/>
    <mergeCell ref="ONE38:ONG38"/>
    <mergeCell ref="ONL38:ONN38"/>
    <mergeCell ref="ONS38:ONU38"/>
    <mergeCell ref="ONZ38:OOB38"/>
    <mergeCell ref="OOG38:OOI38"/>
    <mergeCell ref="OWP38:OWR38"/>
    <mergeCell ref="OWW38:OWY38"/>
    <mergeCell ref="OXD38:OXF38"/>
    <mergeCell ref="OXK38:OXM38"/>
    <mergeCell ref="OXR38:OXT38"/>
    <mergeCell ref="OVG38:OVI38"/>
    <mergeCell ref="OVN38:OVP38"/>
    <mergeCell ref="OVU38:OVW38"/>
    <mergeCell ref="OWB38:OWD38"/>
    <mergeCell ref="OWI38:OWK38"/>
    <mergeCell ref="OTX38:OTZ38"/>
    <mergeCell ref="OUE38:OUG38"/>
    <mergeCell ref="OUL38:OUN38"/>
    <mergeCell ref="OUS38:OUU38"/>
    <mergeCell ref="OUZ38:OVB38"/>
    <mergeCell ref="OSO38:OSQ38"/>
    <mergeCell ref="OSV38:OSX38"/>
    <mergeCell ref="OTC38:OTE38"/>
    <mergeCell ref="OTJ38:OTL38"/>
    <mergeCell ref="OTQ38:OTS38"/>
    <mergeCell ref="PBZ38:PCB38"/>
    <mergeCell ref="PCG38:PCI38"/>
    <mergeCell ref="PCN38:PCP38"/>
    <mergeCell ref="PCU38:PCW38"/>
    <mergeCell ref="PDB38:PDD38"/>
    <mergeCell ref="PAQ38:PAS38"/>
    <mergeCell ref="PAX38:PAZ38"/>
    <mergeCell ref="PBE38:PBG38"/>
    <mergeCell ref="PBL38:PBN38"/>
    <mergeCell ref="PBS38:PBU38"/>
    <mergeCell ref="OZH38:OZJ38"/>
    <mergeCell ref="OZO38:OZQ38"/>
    <mergeCell ref="OZV38:OZX38"/>
    <mergeCell ref="PAC38:PAE38"/>
    <mergeCell ref="PAJ38:PAL38"/>
    <mergeCell ref="OXY38:OYA38"/>
    <mergeCell ref="OYF38:OYH38"/>
    <mergeCell ref="OYM38:OYO38"/>
    <mergeCell ref="OYT38:OYV38"/>
    <mergeCell ref="OZA38:OZC38"/>
    <mergeCell ref="PHJ38:PHL38"/>
    <mergeCell ref="PHQ38:PHS38"/>
    <mergeCell ref="PHX38:PHZ38"/>
    <mergeCell ref="PIE38:PIG38"/>
    <mergeCell ref="PIL38:PIN38"/>
    <mergeCell ref="PGA38:PGC38"/>
    <mergeCell ref="PGH38:PGJ38"/>
    <mergeCell ref="PGO38:PGQ38"/>
    <mergeCell ref="PGV38:PGX38"/>
    <mergeCell ref="PHC38:PHE38"/>
    <mergeCell ref="PER38:PET38"/>
    <mergeCell ref="PEY38:PFA38"/>
    <mergeCell ref="PFF38:PFH38"/>
    <mergeCell ref="PFM38:PFO38"/>
    <mergeCell ref="PFT38:PFV38"/>
    <mergeCell ref="PDI38:PDK38"/>
    <mergeCell ref="PDP38:PDR38"/>
    <mergeCell ref="PDW38:PDY38"/>
    <mergeCell ref="PED38:PEF38"/>
    <mergeCell ref="PEK38:PEM38"/>
    <mergeCell ref="PMT38:PMV38"/>
    <mergeCell ref="PNA38:PNC38"/>
    <mergeCell ref="PNH38:PNJ38"/>
    <mergeCell ref="PNO38:PNQ38"/>
    <mergeCell ref="PNV38:PNX38"/>
    <mergeCell ref="PLK38:PLM38"/>
    <mergeCell ref="PLR38:PLT38"/>
    <mergeCell ref="PLY38:PMA38"/>
    <mergeCell ref="PMF38:PMH38"/>
    <mergeCell ref="PMM38:PMO38"/>
    <mergeCell ref="PKB38:PKD38"/>
    <mergeCell ref="PKI38:PKK38"/>
    <mergeCell ref="PKP38:PKR38"/>
    <mergeCell ref="PKW38:PKY38"/>
    <mergeCell ref="PLD38:PLF38"/>
    <mergeCell ref="PIS38:PIU38"/>
    <mergeCell ref="PIZ38:PJB38"/>
    <mergeCell ref="PJG38:PJI38"/>
    <mergeCell ref="PJN38:PJP38"/>
    <mergeCell ref="PJU38:PJW38"/>
    <mergeCell ref="PSD38:PSF38"/>
    <mergeCell ref="PSK38:PSM38"/>
    <mergeCell ref="PSR38:PST38"/>
    <mergeCell ref="PSY38:PTA38"/>
    <mergeCell ref="PTF38:PTH38"/>
    <mergeCell ref="PQU38:PQW38"/>
    <mergeCell ref="PRB38:PRD38"/>
    <mergeCell ref="PRI38:PRK38"/>
    <mergeCell ref="PRP38:PRR38"/>
    <mergeCell ref="PRW38:PRY38"/>
    <mergeCell ref="PPL38:PPN38"/>
    <mergeCell ref="PPS38:PPU38"/>
    <mergeCell ref="PPZ38:PQB38"/>
    <mergeCell ref="PQG38:PQI38"/>
    <mergeCell ref="PQN38:PQP38"/>
    <mergeCell ref="POC38:POE38"/>
    <mergeCell ref="POJ38:POL38"/>
    <mergeCell ref="POQ38:POS38"/>
    <mergeCell ref="POX38:POZ38"/>
    <mergeCell ref="PPE38:PPG38"/>
    <mergeCell ref="PXN38:PXP38"/>
    <mergeCell ref="PXU38:PXW38"/>
    <mergeCell ref="PYB38:PYD38"/>
    <mergeCell ref="PYI38:PYK38"/>
    <mergeCell ref="PYP38:PYR38"/>
    <mergeCell ref="PWE38:PWG38"/>
    <mergeCell ref="PWL38:PWN38"/>
    <mergeCell ref="PWS38:PWU38"/>
    <mergeCell ref="PWZ38:PXB38"/>
    <mergeCell ref="PXG38:PXI38"/>
    <mergeCell ref="PUV38:PUX38"/>
    <mergeCell ref="PVC38:PVE38"/>
    <mergeCell ref="PVJ38:PVL38"/>
    <mergeCell ref="PVQ38:PVS38"/>
    <mergeCell ref="PVX38:PVZ38"/>
    <mergeCell ref="PTM38:PTO38"/>
    <mergeCell ref="PTT38:PTV38"/>
    <mergeCell ref="PUA38:PUC38"/>
    <mergeCell ref="PUH38:PUJ38"/>
    <mergeCell ref="PUO38:PUQ38"/>
    <mergeCell ref="QCX38:QCZ38"/>
    <mergeCell ref="QDE38:QDG38"/>
    <mergeCell ref="QDL38:QDN38"/>
    <mergeCell ref="QDS38:QDU38"/>
    <mergeCell ref="QDZ38:QEB38"/>
    <mergeCell ref="QBO38:QBQ38"/>
    <mergeCell ref="QBV38:QBX38"/>
    <mergeCell ref="QCC38:QCE38"/>
    <mergeCell ref="QCJ38:QCL38"/>
    <mergeCell ref="QCQ38:QCS38"/>
    <mergeCell ref="QAF38:QAH38"/>
    <mergeCell ref="QAM38:QAO38"/>
    <mergeCell ref="QAT38:QAV38"/>
    <mergeCell ref="QBA38:QBC38"/>
    <mergeCell ref="QBH38:QBJ38"/>
    <mergeCell ref="PYW38:PYY38"/>
    <mergeCell ref="PZD38:PZF38"/>
    <mergeCell ref="PZK38:PZM38"/>
    <mergeCell ref="PZR38:PZT38"/>
    <mergeCell ref="PZY38:QAA38"/>
    <mergeCell ref="QIH38:QIJ38"/>
    <mergeCell ref="QIO38:QIQ38"/>
    <mergeCell ref="QIV38:QIX38"/>
    <mergeCell ref="QJC38:QJE38"/>
    <mergeCell ref="QJJ38:QJL38"/>
    <mergeCell ref="QGY38:QHA38"/>
    <mergeCell ref="QHF38:QHH38"/>
    <mergeCell ref="QHM38:QHO38"/>
    <mergeCell ref="QHT38:QHV38"/>
    <mergeCell ref="QIA38:QIC38"/>
    <mergeCell ref="QFP38:QFR38"/>
    <mergeCell ref="QFW38:QFY38"/>
    <mergeCell ref="QGD38:QGF38"/>
    <mergeCell ref="QGK38:QGM38"/>
    <mergeCell ref="QGR38:QGT38"/>
    <mergeCell ref="QEG38:QEI38"/>
    <mergeCell ref="QEN38:QEP38"/>
    <mergeCell ref="QEU38:QEW38"/>
    <mergeCell ref="QFB38:QFD38"/>
    <mergeCell ref="QFI38:QFK38"/>
    <mergeCell ref="QNR38:QNT38"/>
    <mergeCell ref="QNY38:QOA38"/>
    <mergeCell ref="QOF38:QOH38"/>
    <mergeCell ref="QOM38:QOO38"/>
    <mergeCell ref="QOT38:QOV38"/>
    <mergeCell ref="QMI38:QMK38"/>
    <mergeCell ref="QMP38:QMR38"/>
    <mergeCell ref="QMW38:QMY38"/>
    <mergeCell ref="QND38:QNF38"/>
    <mergeCell ref="QNK38:QNM38"/>
    <mergeCell ref="QKZ38:QLB38"/>
    <mergeCell ref="QLG38:QLI38"/>
    <mergeCell ref="QLN38:QLP38"/>
    <mergeCell ref="QLU38:QLW38"/>
    <mergeCell ref="QMB38:QMD38"/>
    <mergeCell ref="QJQ38:QJS38"/>
    <mergeCell ref="QJX38:QJZ38"/>
    <mergeCell ref="QKE38:QKG38"/>
    <mergeCell ref="QKL38:QKN38"/>
    <mergeCell ref="QKS38:QKU38"/>
    <mergeCell ref="QTB38:QTD38"/>
    <mergeCell ref="QTI38:QTK38"/>
    <mergeCell ref="QTP38:QTR38"/>
    <mergeCell ref="QTW38:QTY38"/>
    <mergeCell ref="QUD38:QUF38"/>
    <mergeCell ref="QRS38:QRU38"/>
    <mergeCell ref="QRZ38:QSB38"/>
    <mergeCell ref="QSG38:QSI38"/>
    <mergeCell ref="QSN38:QSP38"/>
    <mergeCell ref="QSU38:QSW38"/>
    <mergeCell ref="QQJ38:QQL38"/>
    <mergeCell ref="QQQ38:QQS38"/>
    <mergeCell ref="QQX38:QQZ38"/>
    <mergeCell ref="QRE38:QRG38"/>
    <mergeCell ref="QRL38:QRN38"/>
    <mergeCell ref="QPA38:QPC38"/>
    <mergeCell ref="QPH38:QPJ38"/>
    <mergeCell ref="QPO38:QPQ38"/>
    <mergeCell ref="QPV38:QPX38"/>
    <mergeCell ref="QQC38:QQE38"/>
    <mergeCell ref="QYL38:QYN38"/>
    <mergeCell ref="QYS38:QYU38"/>
    <mergeCell ref="QYZ38:QZB38"/>
    <mergeCell ref="QZG38:QZI38"/>
    <mergeCell ref="QZN38:QZP38"/>
    <mergeCell ref="QXC38:QXE38"/>
    <mergeCell ref="QXJ38:QXL38"/>
    <mergeCell ref="QXQ38:QXS38"/>
    <mergeCell ref="QXX38:QXZ38"/>
    <mergeCell ref="QYE38:QYG38"/>
    <mergeCell ref="QVT38:QVV38"/>
    <mergeCell ref="QWA38:QWC38"/>
    <mergeCell ref="QWH38:QWJ38"/>
    <mergeCell ref="QWO38:QWQ38"/>
    <mergeCell ref="QWV38:QWX38"/>
    <mergeCell ref="QUK38:QUM38"/>
    <mergeCell ref="QUR38:QUT38"/>
    <mergeCell ref="QUY38:QVA38"/>
    <mergeCell ref="QVF38:QVH38"/>
    <mergeCell ref="QVM38:QVO38"/>
    <mergeCell ref="RDV38:RDX38"/>
    <mergeCell ref="REC38:REE38"/>
    <mergeCell ref="REJ38:REL38"/>
    <mergeCell ref="REQ38:RES38"/>
    <mergeCell ref="REX38:REZ38"/>
    <mergeCell ref="RCM38:RCO38"/>
    <mergeCell ref="RCT38:RCV38"/>
    <mergeCell ref="RDA38:RDC38"/>
    <mergeCell ref="RDH38:RDJ38"/>
    <mergeCell ref="RDO38:RDQ38"/>
    <mergeCell ref="RBD38:RBF38"/>
    <mergeCell ref="RBK38:RBM38"/>
    <mergeCell ref="RBR38:RBT38"/>
    <mergeCell ref="RBY38:RCA38"/>
    <mergeCell ref="RCF38:RCH38"/>
    <mergeCell ref="QZU38:QZW38"/>
    <mergeCell ref="RAB38:RAD38"/>
    <mergeCell ref="RAI38:RAK38"/>
    <mergeCell ref="RAP38:RAR38"/>
    <mergeCell ref="RAW38:RAY38"/>
    <mergeCell ref="RJF38:RJH38"/>
    <mergeCell ref="RJM38:RJO38"/>
    <mergeCell ref="RJT38:RJV38"/>
    <mergeCell ref="RKA38:RKC38"/>
    <mergeCell ref="RKH38:RKJ38"/>
    <mergeCell ref="RHW38:RHY38"/>
    <mergeCell ref="RID38:RIF38"/>
    <mergeCell ref="RIK38:RIM38"/>
    <mergeCell ref="RIR38:RIT38"/>
    <mergeCell ref="RIY38:RJA38"/>
    <mergeCell ref="RGN38:RGP38"/>
    <mergeCell ref="RGU38:RGW38"/>
    <mergeCell ref="RHB38:RHD38"/>
    <mergeCell ref="RHI38:RHK38"/>
    <mergeCell ref="RHP38:RHR38"/>
    <mergeCell ref="RFE38:RFG38"/>
    <mergeCell ref="RFL38:RFN38"/>
    <mergeCell ref="RFS38:RFU38"/>
    <mergeCell ref="RFZ38:RGB38"/>
    <mergeCell ref="RGG38:RGI38"/>
    <mergeCell ref="ROP38:ROR38"/>
    <mergeCell ref="ROW38:ROY38"/>
    <mergeCell ref="RPD38:RPF38"/>
    <mergeCell ref="RPK38:RPM38"/>
    <mergeCell ref="RPR38:RPT38"/>
    <mergeCell ref="RNG38:RNI38"/>
    <mergeCell ref="RNN38:RNP38"/>
    <mergeCell ref="RNU38:RNW38"/>
    <mergeCell ref="ROB38:ROD38"/>
    <mergeCell ref="ROI38:ROK38"/>
    <mergeCell ref="RLX38:RLZ38"/>
    <mergeCell ref="RME38:RMG38"/>
    <mergeCell ref="RML38:RMN38"/>
    <mergeCell ref="RMS38:RMU38"/>
    <mergeCell ref="RMZ38:RNB38"/>
    <mergeCell ref="RKO38:RKQ38"/>
    <mergeCell ref="RKV38:RKX38"/>
    <mergeCell ref="RLC38:RLE38"/>
    <mergeCell ref="RLJ38:RLL38"/>
    <mergeCell ref="RLQ38:RLS38"/>
    <mergeCell ref="RTZ38:RUB38"/>
    <mergeCell ref="RUG38:RUI38"/>
    <mergeCell ref="RUN38:RUP38"/>
    <mergeCell ref="RUU38:RUW38"/>
    <mergeCell ref="RVB38:RVD38"/>
    <mergeCell ref="RSQ38:RSS38"/>
    <mergeCell ref="RSX38:RSZ38"/>
    <mergeCell ref="RTE38:RTG38"/>
    <mergeCell ref="RTL38:RTN38"/>
    <mergeCell ref="RTS38:RTU38"/>
    <mergeCell ref="RRH38:RRJ38"/>
    <mergeCell ref="RRO38:RRQ38"/>
    <mergeCell ref="RRV38:RRX38"/>
    <mergeCell ref="RSC38:RSE38"/>
    <mergeCell ref="RSJ38:RSL38"/>
    <mergeCell ref="RPY38:RQA38"/>
    <mergeCell ref="RQF38:RQH38"/>
    <mergeCell ref="RQM38:RQO38"/>
    <mergeCell ref="RQT38:RQV38"/>
    <mergeCell ref="RRA38:RRC38"/>
    <mergeCell ref="RZJ38:RZL38"/>
    <mergeCell ref="RZQ38:RZS38"/>
    <mergeCell ref="RZX38:RZZ38"/>
    <mergeCell ref="SAE38:SAG38"/>
    <mergeCell ref="SAL38:SAN38"/>
    <mergeCell ref="RYA38:RYC38"/>
    <mergeCell ref="RYH38:RYJ38"/>
    <mergeCell ref="RYO38:RYQ38"/>
    <mergeCell ref="RYV38:RYX38"/>
    <mergeCell ref="RZC38:RZE38"/>
    <mergeCell ref="RWR38:RWT38"/>
    <mergeCell ref="RWY38:RXA38"/>
    <mergeCell ref="RXF38:RXH38"/>
    <mergeCell ref="RXM38:RXO38"/>
    <mergeCell ref="RXT38:RXV38"/>
    <mergeCell ref="RVI38:RVK38"/>
    <mergeCell ref="RVP38:RVR38"/>
    <mergeCell ref="RVW38:RVY38"/>
    <mergeCell ref="RWD38:RWF38"/>
    <mergeCell ref="RWK38:RWM38"/>
    <mergeCell ref="SET38:SEV38"/>
    <mergeCell ref="SFA38:SFC38"/>
    <mergeCell ref="SFH38:SFJ38"/>
    <mergeCell ref="SFO38:SFQ38"/>
    <mergeCell ref="SFV38:SFX38"/>
    <mergeCell ref="SDK38:SDM38"/>
    <mergeCell ref="SDR38:SDT38"/>
    <mergeCell ref="SDY38:SEA38"/>
    <mergeCell ref="SEF38:SEH38"/>
    <mergeCell ref="SEM38:SEO38"/>
    <mergeCell ref="SCB38:SCD38"/>
    <mergeCell ref="SCI38:SCK38"/>
    <mergeCell ref="SCP38:SCR38"/>
    <mergeCell ref="SCW38:SCY38"/>
    <mergeCell ref="SDD38:SDF38"/>
    <mergeCell ref="SAS38:SAU38"/>
    <mergeCell ref="SAZ38:SBB38"/>
    <mergeCell ref="SBG38:SBI38"/>
    <mergeCell ref="SBN38:SBP38"/>
    <mergeCell ref="SBU38:SBW38"/>
    <mergeCell ref="SKD38:SKF38"/>
    <mergeCell ref="SKK38:SKM38"/>
    <mergeCell ref="SKR38:SKT38"/>
    <mergeCell ref="SKY38:SLA38"/>
    <mergeCell ref="SLF38:SLH38"/>
    <mergeCell ref="SIU38:SIW38"/>
    <mergeCell ref="SJB38:SJD38"/>
    <mergeCell ref="SJI38:SJK38"/>
    <mergeCell ref="SJP38:SJR38"/>
    <mergeCell ref="SJW38:SJY38"/>
    <mergeCell ref="SHL38:SHN38"/>
    <mergeCell ref="SHS38:SHU38"/>
    <mergeCell ref="SHZ38:SIB38"/>
    <mergeCell ref="SIG38:SII38"/>
    <mergeCell ref="SIN38:SIP38"/>
    <mergeCell ref="SGC38:SGE38"/>
    <mergeCell ref="SGJ38:SGL38"/>
    <mergeCell ref="SGQ38:SGS38"/>
    <mergeCell ref="SGX38:SGZ38"/>
    <mergeCell ref="SHE38:SHG38"/>
    <mergeCell ref="SPN38:SPP38"/>
    <mergeCell ref="SPU38:SPW38"/>
    <mergeCell ref="SQB38:SQD38"/>
    <mergeCell ref="SQI38:SQK38"/>
    <mergeCell ref="SQP38:SQR38"/>
    <mergeCell ref="SOE38:SOG38"/>
    <mergeCell ref="SOL38:SON38"/>
    <mergeCell ref="SOS38:SOU38"/>
    <mergeCell ref="SOZ38:SPB38"/>
    <mergeCell ref="SPG38:SPI38"/>
    <mergeCell ref="SMV38:SMX38"/>
    <mergeCell ref="SNC38:SNE38"/>
    <mergeCell ref="SNJ38:SNL38"/>
    <mergeCell ref="SNQ38:SNS38"/>
    <mergeCell ref="SNX38:SNZ38"/>
    <mergeCell ref="SLM38:SLO38"/>
    <mergeCell ref="SLT38:SLV38"/>
    <mergeCell ref="SMA38:SMC38"/>
    <mergeCell ref="SMH38:SMJ38"/>
    <mergeCell ref="SMO38:SMQ38"/>
    <mergeCell ref="SUX38:SUZ38"/>
    <mergeCell ref="SVE38:SVG38"/>
    <mergeCell ref="SVL38:SVN38"/>
    <mergeCell ref="SVS38:SVU38"/>
    <mergeCell ref="SVZ38:SWB38"/>
    <mergeCell ref="STO38:STQ38"/>
    <mergeCell ref="STV38:STX38"/>
    <mergeCell ref="SUC38:SUE38"/>
    <mergeCell ref="SUJ38:SUL38"/>
    <mergeCell ref="SUQ38:SUS38"/>
    <mergeCell ref="SSF38:SSH38"/>
    <mergeCell ref="SSM38:SSO38"/>
    <mergeCell ref="SST38:SSV38"/>
    <mergeCell ref="STA38:STC38"/>
    <mergeCell ref="STH38:STJ38"/>
    <mergeCell ref="SQW38:SQY38"/>
    <mergeCell ref="SRD38:SRF38"/>
    <mergeCell ref="SRK38:SRM38"/>
    <mergeCell ref="SRR38:SRT38"/>
    <mergeCell ref="SRY38:SSA38"/>
    <mergeCell ref="TAH38:TAJ38"/>
    <mergeCell ref="TAO38:TAQ38"/>
    <mergeCell ref="TAV38:TAX38"/>
    <mergeCell ref="TBC38:TBE38"/>
    <mergeCell ref="TBJ38:TBL38"/>
    <mergeCell ref="SYY38:SZA38"/>
    <mergeCell ref="SZF38:SZH38"/>
    <mergeCell ref="SZM38:SZO38"/>
    <mergeCell ref="SZT38:SZV38"/>
    <mergeCell ref="TAA38:TAC38"/>
    <mergeCell ref="SXP38:SXR38"/>
    <mergeCell ref="SXW38:SXY38"/>
    <mergeCell ref="SYD38:SYF38"/>
    <mergeCell ref="SYK38:SYM38"/>
    <mergeCell ref="SYR38:SYT38"/>
    <mergeCell ref="SWG38:SWI38"/>
    <mergeCell ref="SWN38:SWP38"/>
    <mergeCell ref="SWU38:SWW38"/>
    <mergeCell ref="SXB38:SXD38"/>
    <mergeCell ref="SXI38:SXK38"/>
    <mergeCell ref="TFR38:TFT38"/>
    <mergeCell ref="TFY38:TGA38"/>
    <mergeCell ref="TGF38:TGH38"/>
    <mergeCell ref="TGM38:TGO38"/>
    <mergeCell ref="TGT38:TGV38"/>
    <mergeCell ref="TEI38:TEK38"/>
    <mergeCell ref="TEP38:TER38"/>
    <mergeCell ref="TEW38:TEY38"/>
    <mergeCell ref="TFD38:TFF38"/>
    <mergeCell ref="TFK38:TFM38"/>
    <mergeCell ref="TCZ38:TDB38"/>
    <mergeCell ref="TDG38:TDI38"/>
    <mergeCell ref="TDN38:TDP38"/>
    <mergeCell ref="TDU38:TDW38"/>
    <mergeCell ref="TEB38:TED38"/>
    <mergeCell ref="TBQ38:TBS38"/>
    <mergeCell ref="TBX38:TBZ38"/>
    <mergeCell ref="TCE38:TCG38"/>
    <mergeCell ref="TCL38:TCN38"/>
    <mergeCell ref="TCS38:TCU38"/>
    <mergeCell ref="TLB38:TLD38"/>
    <mergeCell ref="TLI38:TLK38"/>
    <mergeCell ref="TLP38:TLR38"/>
    <mergeCell ref="TLW38:TLY38"/>
    <mergeCell ref="TMD38:TMF38"/>
    <mergeCell ref="TJS38:TJU38"/>
    <mergeCell ref="TJZ38:TKB38"/>
    <mergeCell ref="TKG38:TKI38"/>
    <mergeCell ref="TKN38:TKP38"/>
    <mergeCell ref="TKU38:TKW38"/>
    <mergeCell ref="TIJ38:TIL38"/>
    <mergeCell ref="TIQ38:TIS38"/>
    <mergeCell ref="TIX38:TIZ38"/>
    <mergeCell ref="TJE38:TJG38"/>
    <mergeCell ref="TJL38:TJN38"/>
    <mergeCell ref="THA38:THC38"/>
    <mergeCell ref="THH38:THJ38"/>
    <mergeCell ref="THO38:THQ38"/>
    <mergeCell ref="THV38:THX38"/>
    <mergeCell ref="TIC38:TIE38"/>
    <mergeCell ref="TQL38:TQN38"/>
    <mergeCell ref="TQS38:TQU38"/>
    <mergeCell ref="TQZ38:TRB38"/>
    <mergeCell ref="TRG38:TRI38"/>
    <mergeCell ref="TRN38:TRP38"/>
    <mergeCell ref="TPC38:TPE38"/>
    <mergeCell ref="TPJ38:TPL38"/>
    <mergeCell ref="TPQ38:TPS38"/>
    <mergeCell ref="TPX38:TPZ38"/>
    <mergeCell ref="TQE38:TQG38"/>
    <mergeCell ref="TNT38:TNV38"/>
    <mergeCell ref="TOA38:TOC38"/>
    <mergeCell ref="TOH38:TOJ38"/>
    <mergeCell ref="TOO38:TOQ38"/>
    <mergeCell ref="TOV38:TOX38"/>
    <mergeCell ref="TMK38:TMM38"/>
    <mergeCell ref="TMR38:TMT38"/>
    <mergeCell ref="TMY38:TNA38"/>
    <mergeCell ref="TNF38:TNH38"/>
    <mergeCell ref="TNM38:TNO38"/>
    <mergeCell ref="TVV38:TVX38"/>
    <mergeCell ref="TWC38:TWE38"/>
    <mergeCell ref="TWJ38:TWL38"/>
    <mergeCell ref="TWQ38:TWS38"/>
    <mergeCell ref="TWX38:TWZ38"/>
    <mergeCell ref="TUM38:TUO38"/>
    <mergeCell ref="TUT38:TUV38"/>
    <mergeCell ref="TVA38:TVC38"/>
    <mergeCell ref="TVH38:TVJ38"/>
    <mergeCell ref="TVO38:TVQ38"/>
    <mergeCell ref="TTD38:TTF38"/>
    <mergeCell ref="TTK38:TTM38"/>
    <mergeCell ref="TTR38:TTT38"/>
    <mergeCell ref="TTY38:TUA38"/>
    <mergeCell ref="TUF38:TUH38"/>
    <mergeCell ref="TRU38:TRW38"/>
    <mergeCell ref="TSB38:TSD38"/>
    <mergeCell ref="TSI38:TSK38"/>
    <mergeCell ref="TSP38:TSR38"/>
    <mergeCell ref="TSW38:TSY38"/>
    <mergeCell ref="UBF38:UBH38"/>
    <mergeCell ref="UBM38:UBO38"/>
    <mergeCell ref="UBT38:UBV38"/>
    <mergeCell ref="UCA38:UCC38"/>
    <mergeCell ref="UCH38:UCJ38"/>
    <mergeCell ref="TZW38:TZY38"/>
    <mergeCell ref="UAD38:UAF38"/>
    <mergeCell ref="UAK38:UAM38"/>
    <mergeCell ref="UAR38:UAT38"/>
    <mergeCell ref="UAY38:UBA38"/>
    <mergeCell ref="TYN38:TYP38"/>
    <mergeCell ref="TYU38:TYW38"/>
    <mergeCell ref="TZB38:TZD38"/>
    <mergeCell ref="TZI38:TZK38"/>
    <mergeCell ref="TZP38:TZR38"/>
    <mergeCell ref="TXE38:TXG38"/>
    <mergeCell ref="TXL38:TXN38"/>
    <mergeCell ref="TXS38:TXU38"/>
    <mergeCell ref="TXZ38:TYB38"/>
    <mergeCell ref="TYG38:TYI38"/>
    <mergeCell ref="UGP38:UGR38"/>
    <mergeCell ref="UGW38:UGY38"/>
    <mergeCell ref="UHD38:UHF38"/>
    <mergeCell ref="UHK38:UHM38"/>
    <mergeCell ref="UHR38:UHT38"/>
    <mergeCell ref="UFG38:UFI38"/>
    <mergeCell ref="UFN38:UFP38"/>
    <mergeCell ref="UFU38:UFW38"/>
    <mergeCell ref="UGB38:UGD38"/>
    <mergeCell ref="UGI38:UGK38"/>
    <mergeCell ref="UDX38:UDZ38"/>
    <mergeCell ref="UEE38:UEG38"/>
    <mergeCell ref="UEL38:UEN38"/>
    <mergeCell ref="UES38:UEU38"/>
    <mergeCell ref="UEZ38:UFB38"/>
    <mergeCell ref="UCO38:UCQ38"/>
    <mergeCell ref="UCV38:UCX38"/>
    <mergeCell ref="UDC38:UDE38"/>
    <mergeCell ref="UDJ38:UDL38"/>
    <mergeCell ref="UDQ38:UDS38"/>
    <mergeCell ref="ULZ38:UMB38"/>
    <mergeCell ref="UMG38:UMI38"/>
    <mergeCell ref="UMN38:UMP38"/>
    <mergeCell ref="UMU38:UMW38"/>
    <mergeCell ref="UNB38:UND38"/>
    <mergeCell ref="UKQ38:UKS38"/>
    <mergeCell ref="UKX38:UKZ38"/>
    <mergeCell ref="ULE38:ULG38"/>
    <mergeCell ref="ULL38:ULN38"/>
    <mergeCell ref="ULS38:ULU38"/>
    <mergeCell ref="UJH38:UJJ38"/>
    <mergeCell ref="UJO38:UJQ38"/>
    <mergeCell ref="UJV38:UJX38"/>
    <mergeCell ref="UKC38:UKE38"/>
    <mergeCell ref="UKJ38:UKL38"/>
    <mergeCell ref="UHY38:UIA38"/>
    <mergeCell ref="UIF38:UIH38"/>
    <mergeCell ref="UIM38:UIO38"/>
    <mergeCell ref="UIT38:UIV38"/>
    <mergeCell ref="UJA38:UJC38"/>
    <mergeCell ref="URJ38:URL38"/>
    <mergeCell ref="URQ38:URS38"/>
    <mergeCell ref="URX38:URZ38"/>
    <mergeCell ref="USE38:USG38"/>
    <mergeCell ref="USL38:USN38"/>
    <mergeCell ref="UQA38:UQC38"/>
    <mergeCell ref="UQH38:UQJ38"/>
    <mergeCell ref="UQO38:UQQ38"/>
    <mergeCell ref="UQV38:UQX38"/>
    <mergeCell ref="URC38:URE38"/>
    <mergeCell ref="UOR38:UOT38"/>
    <mergeCell ref="UOY38:UPA38"/>
    <mergeCell ref="UPF38:UPH38"/>
    <mergeCell ref="UPM38:UPO38"/>
    <mergeCell ref="UPT38:UPV38"/>
    <mergeCell ref="UNI38:UNK38"/>
    <mergeCell ref="UNP38:UNR38"/>
    <mergeCell ref="UNW38:UNY38"/>
    <mergeCell ref="UOD38:UOF38"/>
    <mergeCell ref="UOK38:UOM38"/>
    <mergeCell ref="UWT38:UWV38"/>
    <mergeCell ref="UXA38:UXC38"/>
    <mergeCell ref="UXH38:UXJ38"/>
    <mergeCell ref="UXO38:UXQ38"/>
    <mergeCell ref="UXV38:UXX38"/>
    <mergeCell ref="UVK38:UVM38"/>
    <mergeCell ref="UVR38:UVT38"/>
    <mergeCell ref="UVY38:UWA38"/>
    <mergeCell ref="UWF38:UWH38"/>
    <mergeCell ref="UWM38:UWO38"/>
    <mergeCell ref="UUB38:UUD38"/>
    <mergeCell ref="UUI38:UUK38"/>
    <mergeCell ref="UUP38:UUR38"/>
    <mergeCell ref="UUW38:UUY38"/>
    <mergeCell ref="UVD38:UVF38"/>
    <mergeCell ref="USS38:USU38"/>
    <mergeCell ref="USZ38:UTB38"/>
    <mergeCell ref="UTG38:UTI38"/>
    <mergeCell ref="UTN38:UTP38"/>
    <mergeCell ref="UTU38:UTW38"/>
    <mergeCell ref="VCD38:VCF38"/>
    <mergeCell ref="VCK38:VCM38"/>
    <mergeCell ref="VCR38:VCT38"/>
    <mergeCell ref="VCY38:VDA38"/>
    <mergeCell ref="VDF38:VDH38"/>
    <mergeCell ref="VAU38:VAW38"/>
    <mergeCell ref="VBB38:VBD38"/>
    <mergeCell ref="VBI38:VBK38"/>
    <mergeCell ref="VBP38:VBR38"/>
    <mergeCell ref="VBW38:VBY38"/>
    <mergeCell ref="UZL38:UZN38"/>
    <mergeCell ref="UZS38:UZU38"/>
    <mergeCell ref="UZZ38:VAB38"/>
    <mergeCell ref="VAG38:VAI38"/>
    <mergeCell ref="VAN38:VAP38"/>
    <mergeCell ref="UYC38:UYE38"/>
    <mergeCell ref="UYJ38:UYL38"/>
    <mergeCell ref="UYQ38:UYS38"/>
    <mergeCell ref="UYX38:UYZ38"/>
    <mergeCell ref="UZE38:UZG38"/>
    <mergeCell ref="VHN38:VHP38"/>
    <mergeCell ref="VHU38:VHW38"/>
    <mergeCell ref="VIB38:VID38"/>
    <mergeCell ref="VII38:VIK38"/>
    <mergeCell ref="VIP38:VIR38"/>
    <mergeCell ref="VGE38:VGG38"/>
    <mergeCell ref="VGL38:VGN38"/>
    <mergeCell ref="VGS38:VGU38"/>
    <mergeCell ref="VGZ38:VHB38"/>
    <mergeCell ref="VHG38:VHI38"/>
    <mergeCell ref="VEV38:VEX38"/>
    <mergeCell ref="VFC38:VFE38"/>
    <mergeCell ref="VFJ38:VFL38"/>
    <mergeCell ref="VFQ38:VFS38"/>
    <mergeCell ref="VFX38:VFZ38"/>
    <mergeCell ref="VDM38:VDO38"/>
    <mergeCell ref="VDT38:VDV38"/>
    <mergeCell ref="VEA38:VEC38"/>
    <mergeCell ref="VEH38:VEJ38"/>
    <mergeCell ref="VEO38:VEQ38"/>
    <mergeCell ref="VMX38:VMZ38"/>
    <mergeCell ref="VNE38:VNG38"/>
    <mergeCell ref="VNL38:VNN38"/>
    <mergeCell ref="VNS38:VNU38"/>
    <mergeCell ref="VNZ38:VOB38"/>
    <mergeCell ref="VLO38:VLQ38"/>
    <mergeCell ref="VLV38:VLX38"/>
    <mergeCell ref="VMC38:VME38"/>
    <mergeCell ref="VMJ38:VML38"/>
    <mergeCell ref="VMQ38:VMS38"/>
    <mergeCell ref="VKF38:VKH38"/>
    <mergeCell ref="VKM38:VKO38"/>
    <mergeCell ref="VKT38:VKV38"/>
    <mergeCell ref="VLA38:VLC38"/>
    <mergeCell ref="VLH38:VLJ38"/>
    <mergeCell ref="VIW38:VIY38"/>
    <mergeCell ref="VJD38:VJF38"/>
    <mergeCell ref="VJK38:VJM38"/>
    <mergeCell ref="VJR38:VJT38"/>
    <mergeCell ref="VJY38:VKA38"/>
    <mergeCell ref="VSH38:VSJ38"/>
    <mergeCell ref="VSO38:VSQ38"/>
    <mergeCell ref="VSV38:VSX38"/>
    <mergeCell ref="VTC38:VTE38"/>
    <mergeCell ref="VTJ38:VTL38"/>
    <mergeCell ref="VQY38:VRA38"/>
    <mergeCell ref="VRF38:VRH38"/>
    <mergeCell ref="VRM38:VRO38"/>
    <mergeCell ref="VRT38:VRV38"/>
    <mergeCell ref="VSA38:VSC38"/>
    <mergeCell ref="VPP38:VPR38"/>
    <mergeCell ref="VPW38:VPY38"/>
    <mergeCell ref="VQD38:VQF38"/>
    <mergeCell ref="VQK38:VQM38"/>
    <mergeCell ref="VQR38:VQT38"/>
    <mergeCell ref="VOG38:VOI38"/>
    <mergeCell ref="VON38:VOP38"/>
    <mergeCell ref="VOU38:VOW38"/>
    <mergeCell ref="VPB38:VPD38"/>
    <mergeCell ref="VPI38:VPK38"/>
    <mergeCell ref="VXR38:VXT38"/>
    <mergeCell ref="VXY38:VYA38"/>
    <mergeCell ref="VYF38:VYH38"/>
    <mergeCell ref="VYM38:VYO38"/>
    <mergeCell ref="VYT38:VYV38"/>
    <mergeCell ref="VWI38:VWK38"/>
    <mergeCell ref="VWP38:VWR38"/>
    <mergeCell ref="VWW38:VWY38"/>
    <mergeCell ref="VXD38:VXF38"/>
    <mergeCell ref="VXK38:VXM38"/>
    <mergeCell ref="VUZ38:VVB38"/>
    <mergeCell ref="VVG38:VVI38"/>
    <mergeCell ref="VVN38:VVP38"/>
    <mergeCell ref="VVU38:VVW38"/>
    <mergeCell ref="VWB38:VWD38"/>
    <mergeCell ref="VTQ38:VTS38"/>
    <mergeCell ref="VTX38:VTZ38"/>
    <mergeCell ref="VUE38:VUG38"/>
    <mergeCell ref="VUL38:VUN38"/>
    <mergeCell ref="VUS38:VUU38"/>
    <mergeCell ref="WDB38:WDD38"/>
    <mergeCell ref="WDI38:WDK38"/>
    <mergeCell ref="WDP38:WDR38"/>
    <mergeCell ref="WDW38:WDY38"/>
    <mergeCell ref="WED38:WEF38"/>
    <mergeCell ref="WBS38:WBU38"/>
    <mergeCell ref="WBZ38:WCB38"/>
    <mergeCell ref="WCG38:WCI38"/>
    <mergeCell ref="WCN38:WCP38"/>
    <mergeCell ref="WCU38:WCW38"/>
    <mergeCell ref="WAJ38:WAL38"/>
    <mergeCell ref="WAQ38:WAS38"/>
    <mergeCell ref="WAX38:WAZ38"/>
    <mergeCell ref="WBE38:WBG38"/>
    <mergeCell ref="WBL38:WBN38"/>
    <mergeCell ref="VZA38:VZC38"/>
    <mergeCell ref="VZH38:VZJ38"/>
    <mergeCell ref="VZO38:VZQ38"/>
    <mergeCell ref="VZV38:VZX38"/>
    <mergeCell ref="WAC38:WAE38"/>
    <mergeCell ref="WIL38:WIN38"/>
    <mergeCell ref="WIS38:WIU38"/>
    <mergeCell ref="WIZ38:WJB38"/>
    <mergeCell ref="WJG38:WJI38"/>
    <mergeCell ref="WJN38:WJP38"/>
    <mergeCell ref="WHC38:WHE38"/>
    <mergeCell ref="WHJ38:WHL38"/>
    <mergeCell ref="WHQ38:WHS38"/>
    <mergeCell ref="WHX38:WHZ38"/>
    <mergeCell ref="WIE38:WIG38"/>
    <mergeCell ref="WFT38:WFV38"/>
    <mergeCell ref="WGA38:WGC38"/>
    <mergeCell ref="WGH38:WGJ38"/>
    <mergeCell ref="WGO38:WGQ38"/>
    <mergeCell ref="WGV38:WGX38"/>
    <mergeCell ref="WEK38:WEM38"/>
    <mergeCell ref="WER38:WET38"/>
    <mergeCell ref="WEY38:WFA38"/>
    <mergeCell ref="WFF38:WFH38"/>
    <mergeCell ref="WFM38:WFO38"/>
    <mergeCell ref="WNV38:WNX38"/>
    <mergeCell ref="WOC38:WOE38"/>
    <mergeCell ref="WOJ38:WOL38"/>
    <mergeCell ref="WOQ38:WOS38"/>
    <mergeCell ref="WOX38:WOZ38"/>
    <mergeCell ref="WMM38:WMO38"/>
    <mergeCell ref="WMT38:WMV38"/>
    <mergeCell ref="WNA38:WNC38"/>
    <mergeCell ref="WNH38:WNJ38"/>
    <mergeCell ref="WNO38:WNQ38"/>
    <mergeCell ref="WLD38:WLF38"/>
    <mergeCell ref="WLK38:WLM38"/>
    <mergeCell ref="WLR38:WLT38"/>
    <mergeCell ref="WLY38:WMA38"/>
    <mergeCell ref="WMF38:WMH38"/>
    <mergeCell ref="WJU38:WJW38"/>
    <mergeCell ref="WKB38:WKD38"/>
    <mergeCell ref="WKI38:WKK38"/>
    <mergeCell ref="WKP38:WKR38"/>
    <mergeCell ref="WKW38:WKY38"/>
    <mergeCell ref="WTF38:WTH38"/>
    <mergeCell ref="WTM38:WTO38"/>
    <mergeCell ref="WTT38:WTV38"/>
    <mergeCell ref="WUA38:WUC38"/>
    <mergeCell ref="WUH38:WUJ38"/>
    <mergeCell ref="WRW38:WRY38"/>
    <mergeCell ref="WSD38:WSF38"/>
    <mergeCell ref="WSK38:WSM38"/>
    <mergeCell ref="WSR38:WST38"/>
    <mergeCell ref="WSY38:WTA38"/>
    <mergeCell ref="WQN38:WQP38"/>
    <mergeCell ref="WQU38:WQW38"/>
    <mergeCell ref="WRB38:WRD38"/>
    <mergeCell ref="WRI38:WRK38"/>
    <mergeCell ref="WRP38:WRR38"/>
    <mergeCell ref="WPE38:WPG38"/>
    <mergeCell ref="WPL38:WPN38"/>
    <mergeCell ref="WPS38:WPU38"/>
    <mergeCell ref="WPZ38:WQB38"/>
    <mergeCell ref="WQG38:WQI38"/>
    <mergeCell ref="WYP38:WYR38"/>
    <mergeCell ref="WYW38:WYY38"/>
    <mergeCell ref="WZD38:WZF38"/>
    <mergeCell ref="WZK38:WZM38"/>
    <mergeCell ref="WZR38:WZT38"/>
    <mergeCell ref="WXG38:WXI38"/>
    <mergeCell ref="WXN38:WXP38"/>
    <mergeCell ref="WXU38:WXW38"/>
    <mergeCell ref="WYB38:WYD38"/>
    <mergeCell ref="WYI38:WYK38"/>
    <mergeCell ref="WVX38:WVZ38"/>
    <mergeCell ref="WWE38:WWG38"/>
    <mergeCell ref="WWL38:WWN38"/>
    <mergeCell ref="WWS38:WWU38"/>
    <mergeCell ref="WWZ38:WXB38"/>
    <mergeCell ref="WUO38:WUQ38"/>
    <mergeCell ref="WUV38:WUX38"/>
    <mergeCell ref="WVC38:WVE38"/>
    <mergeCell ref="WVJ38:WVL38"/>
    <mergeCell ref="WVQ38:WVS38"/>
    <mergeCell ref="XDZ38:XEB38"/>
    <mergeCell ref="XEG38:XEI38"/>
    <mergeCell ref="XEN38:XEP38"/>
    <mergeCell ref="XEU38:XEW38"/>
    <mergeCell ref="XFB38:XFD38"/>
    <mergeCell ref="XCQ38:XCS38"/>
    <mergeCell ref="XCX38:XCZ38"/>
    <mergeCell ref="XDE38:XDG38"/>
    <mergeCell ref="XDL38:XDN38"/>
    <mergeCell ref="XDS38:XDU38"/>
    <mergeCell ref="XBH38:XBJ38"/>
    <mergeCell ref="XBO38:XBQ38"/>
    <mergeCell ref="XBV38:XBX38"/>
    <mergeCell ref="XCC38:XCE38"/>
    <mergeCell ref="XCJ38:XCL38"/>
    <mergeCell ref="WZY38:XAA38"/>
    <mergeCell ref="XAF38:XAH38"/>
    <mergeCell ref="XAM38:XAO38"/>
    <mergeCell ref="XAT38:XAV38"/>
    <mergeCell ref="XBA38:XBC38"/>
  </mergeCells>
  <printOptions horizontalCentered="1"/>
  <pageMargins left="0.70866141732283472" right="0.70866141732283472" top="0.77" bottom="0.39370078740157483" header="0.63" footer="0.31496062992125984"/>
  <pageSetup paperSize="9" scale="76" orientation="landscape" r:id="rId1"/>
  <rowBreaks count="2" manualBreakCount="2">
    <brk id="25" min="1" max="6" man="1"/>
    <brk id="47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 Светлана Рэшидовна</cp:lastModifiedBy>
  <cp:lastPrinted>2025-04-22T15:01:21Z</cp:lastPrinted>
  <dcterms:created xsi:type="dcterms:W3CDTF">2015-02-21T18:59:30Z</dcterms:created>
  <dcterms:modified xsi:type="dcterms:W3CDTF">2025-06-05T08:36:39Z</dcterms:modified>
</cp:coreProperties>
</file>